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2"/>
  </bookViews>
  <sheets>
    <sheet name=" פנסיוני ב3" sheetId="1" r:id="rId1"/>
    <sheet name="נספח ב4 - G" sheetId="2" r:id="rId2"/>
    <sheet name="נספח ב4 - P" sheetId="3"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Names">'[1]רשימת גופים'!$A$3:$A$230</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B3" i="3"/>
  <c r="B2" i="3"/>
  <c r="B1" i="3"/>
  <c r="P10" i="2"/>
  <c r="O10" i="2"/>
  <c r="N10" i="2"/>
  <c r="M10" i="2"/>
  <c r="L10" i="2"/>
  <c r="K10" i="2"/>
  <c r="J10" i="2"/>
  <c r="I10" i="2"/>
  <c r="H10" i="2"/>
  <c r="G10" i="2"/>
  <c r="F10" i="2"/>
  <c r="E10" i="2"/>
  <c r="D10" i="2"/>
  <c r="C10" i="2"/>
  <c r="J8" i="2"/>
  <c r="B3" i="2"/>
  <c r="B2" i="2"/>
  <c r="B1" i="2"/>
  <c r="V24" i="1"/>
  <c r="U24" i="1"/>
  <c r="T24" i="1"/>
  <c r="S24" i="1"/>
  <c r="R24" i="1"/>
  <c r="Q24" i="1"/>
  <c r="P24" i="1"/>
  <c r="O24" i="1"/>
  <c r="N24" i="1"/>
  <c r="M24" i="1"/>
  <c r="L24" i="1"/>
  <c r="K24" i="1" s="1"/>
  <c r="J24" i="1"/>
  <c r="I24" i="1"/>
  <c r="H24" i="1"/>
  <c r="G24" i="1"/>
  <c r="F24" i="1"/>
  <c r="E24" i="1" s="1"/>
  <c r="V23" i="1"/>
  <c r="U23" i="1"/>
  <c r="T23" i="1"/>
  <c r="S23" i="1"/>
  <c r="R23" i="1"/>
  <c r="Q23" i="1"/>
  <c r="P23" i="1"/>
  <c r="O23" i="1"/>
  <c r="N23" i="1"/>
  <c r="M23" i="1"/>
  <c r="L23" i="1"/>
  <c r="K23" i="1" s="1"/>
  <c r="J23" i="1"/>
  <c r="I23" i="1"/>
  <c r="H23" i="1"/>
  <c r="G23" i="1"/>
  <c r="F23" i="1"/>
  <c r="E23" i="1" s="1"/>
  <c r="V22" i="1"/>
  <c r="U22" i="1"/>
  <c r="T22" i="1"/>
  <c r="S22" i="1"/>
  <c r="R22" i="1"/>
  <c r="Q22" i="1" s="1"/>
  <c r="P22" i="1"/>
  <c r="O22" i="1"/>
  <c r="N22" i="1"/>
  <c r="M22" i="1"/>
  <c r="L22" i="1"/>
  <c r="K22" i="1" s="1"/>
  <c r="J22" i="1"/>
  <c r="I22" i="1"/>
  <c r="H22" i="1"/>
  <c r="G22" i="1"/>
  <c r="F22" i="1"/>
  <c r="E22" i="1" s="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N14" i="1"/>
  <c r="M14" i="1"/>
  <c r="L14" i="1"/>
  <c r="K14" i="1"/>
  <c r="J14" i="1"/>
  <c r="I14" i="1"/>
  <c r="H14" i="1"/>
  <c r="G14" i="1"/>
  <c r="F14" i="1"/>
  <c r="E14" i="1" s="1"/>
  <c r="V13" i="1"/>
  <c r="U13" i="1"/>
  <c r="T13" i="1"/>
  <c r="S13" i="1"/>
  <c r="R13" i="1"/>
  <c r="Q13" i="1"/>
  <c r="P13" i="1"/>
  <c r="O13" i="1"/>
  <c r="N13" i="1"/>
  <c r="M13" i="1"/>
  <c r="L13" i="1"/>
  <c r="K13" i="1" s="1"/>
  <c r="J13" i="1"/>
  <c r="I13" i="1"/>
  <c r="H13" i="1"/>
  <c r="G13" i="1"/>
  <c r="F13" i="1"/>
  <c r="E13" i="1"/>
  <c r="V12" i="1"/>
  <c r="U12" i="1"/>
  <c r="T12" i="1"/>
  <c r="S12" i="1"/>
  <c r="R12" i="1"/>
  <c r="Q12" i="1" s="1"/>
  <c r="P12" i="1"/>
  <c r="O12" i="1"/>
  <c r="N12" i="1"/>
  <c r="M12" i="1"/>
  <c r="L12" i="1"/>
  <c r="K12" i="1"/>
  <c r="J12" i="1"/>
  <c r="I12" i="1"/>
  <c r="H12" i="1"/>
  <c r="G12" i="1"/>
  <c r="F12" i="1"/>
  <c r="E12" i="1" s="1"/>
  <c r="V11" i="1"/>
  <c r="V15" i="1" s="1"/>
  <c r="U11" i="1"/>
  <c r="U15" i="1" s="1"/>
  <c r="T11" i="1"/>
  <c r="Q11" i="1" s="1"/>
  <c r="Q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K11" i="1" l="1"/>
  <c r="K15" i="1" s="1"/>
  <c r="E17" i="1"/>
  <c r="E19" i="1" s="1"/>
  <c r="Q17" i="1"/>
  <c r="Q19" i="1" s="1"/>
  <c r="K21" i="1"/>
  <c r="K25" i="1" s="1"/>
  <c r="T15" i="1"/>
  <c r="E11" i="1"/>
  <c r="E15" i="1" s="1"/>
  <c r="K17" i="1"/>
  <c r="K19" i="1" s="1"/>
  <c r="E21" i="1"/>
  <c r="E25" i="1" s="1"/>
  <c r="Q21" i="1"/>
  <c r="Q25" i="1" s="1"/>
</calcChain>
</file>

<file path=xl/sharedStrings.xml><?xml version="1.0" encoding="utf-8"?>
<sst xmlns="http://schemas.openxmlformats.org/spreadsheetml/2006/main" count="134" uniqueCount="62">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</sst>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17/&#1511;&#1489;&#1510;&#1497;%20&#1491;&#1497;&#1493;&#1493;&#1495;/netunim_520019688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מבטחים מוסד לביטוח סוציאלי של העובדים בע"מ</v>
          </cell>
          <cell r="F13">
            <v>2017</v>
          </cell>
          <cell r="Z13" t="str">
            <v xml:space="preserve">הנתונים ביחידות בודדות לשנת </v>
          </cell>
        </row>
        <row r="29">
          <cell r="B29" t="str">
            <v>נספח ב3 מדדי תביעות בקצבת נכות (א.כ.ע), ריסק מוות וקצבת שארים</v>
          </cell>
        </row>
        <row r="30">
          <cell r="B30" t="str">
            <v>נספח ב4 - מדדי בקשות למשיכת כספים או לקבלת קצבת זקנה (גמל)</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809</v>
          </cell>
          <cell r="E12">
            <v>156</v>
          </cell>
          <cell r="F12">
            <v>71</v>
          </cell>
          <cell r="G12">
            <v>6</v>
          </cell>
          <cell r="H12">
            <v>2</v>
          </cell>
          <cell r="AB12">
            <v>1242</v>
          </cell>
          <cell r="AC12">
            <v>340</v>
          </cell>
          <cell r="AD12">
            <v>29</v>
          </cell>
          <cell r="AE12">
            <v>11</v>
          </cell>
          <cell r="AF12">
            <v>10</v>
          </cell>
        </row>
        <row r="13">
          <cell r="D13">
            <v>25</v>
          </cell>
          <cell r="E13">
            <v>11</v>
          </cell>
          <cell r="F13">
            <v>12</v>
          </cell>
          <cell r="G13">
            <v>1</v>
          </cell>
          <cell r="H13">
            <v>4</v>
          </cell>
          <cell r="AB13">
            <v>4</v>
          </cell>
          <cell r="AC13">
            <v>1</v>
          </cell>
          <cell r="AD13">
            <v>1</v>
          </cell>
        </row>
        <row r="15">
          <cell r="D15">
            <v>1</v>
          </cell>
          <cell r="E15">
            <v>1</v>
          </cell>
        </row>
        <row r="16">
          <cell r="C16">
            <v>1099</v>
          </cell>
          <cell r="I16">
            <v>0</v>
          </cell>
          <cell r="O16">
            <v>0</v>
          </cell>
          <cell r="U16">
            <v>0</v>
          </cell>
          <cell r="AA16">
            <v>1638</v>
          </cell>
        </row>
        <row r="21">
          <cell r="C21">
            <v>0</v>
          </cell>
          <cell r="I21">
            <v>0</v>
          </cell>
          <cell r="O21">
            <v>0</v>
          </cell>
          <cell r="U21">
            <v>0</v>
          </cell>
          <cell r="AA21">
            <v>0</v>
          </cell>
        </row>
        <row r="23">
          <cell r="AB23">
            <v>1</v>
          </cell>
          <cell r="AC23">
            <v>11</v>
          </cell>
          <cell r="AD23">
            <v>13</v>
          </cell>
          <cell r="AE23">
            <v>9</v>
          </cell>
          <cell r="AF23">
            <v>3</v>
          </cell>
        </row>
        <row r="25">
          <cell r="H25">
            <v>1</v>
          </cell>
        </row>
        <row r="26">
          <cell r="E26">
            <v>2</v>
          </cell>
          <cell r="G26">
            <v>1</v>
          </cell>
          <cell r="H26">
            <v>1</v>
          </cell>
          <cell r="AB26">
            <v>1</v>
          </cell>
          <cell r="AC26">
            <v>4</v>
          </cell>
          <cell r="AD26">
            <v>3</v>
          </cell>
          <cell r="AE26">
            <v>2</v>
          </cell>
        </row>
        <row r="27">
          <cell r="C27">
            <v>5</v>
          </cell>
          <cell r="I27">
            <v>0</v>
          </cell>
          <cell r="O27">
            <v>0</v>
          </cell>
          <cell r="U27">
            <v>0</v>
          </cell>
          <cell r="AA27">
            <v>47</v>
          </cell>
        </row>
      </sheetData>
      <sheetData sheetId="6">
        <row r="14">
          <cell r="D14">
            <v>4115</v>
          </cell>
          <cell r="E14">
            <v>1395</v>
          </cell>
          <cell r="F14">
            <v>1108</v>
          </cell>
          <cell r="G14">
            <v>405</v>
          </cell>
          <cell r="H14">
            <v>172</v>
          </cell>
          <cell r="I14">
            <v>375</v>
          </cell>
          <cell r="J14">
            <v>660</v>
          </cell>
          <cell r="K14">
            <v>0</v>
          </cell>
        </row>
      </sheetData>
      <sheetData sheetId="7">
        <row r="14">
          <cell r="D14">
            <v>7894</v>
          </cell>
          <cell r="E14">
            <v>894</v>
          </cell>
          <cell r="F14">
            <v>1203</v>
          </cell>
          <cell r="G14">
            <v>946</v>
          </cell>
          <cell r="H14">
            <v>700</v>
          </cell>
          <cell r="I14">
            <v>871</v>
          </cell>
          <cell r="J14">
            <v>3280</v>
          </cell>
          <cell r="K14">
            <v>4577</v>
          </cell>
          <cell r="L14">
            <v>4311</v>
          </cell>
          <cell r="M14">
            <v>227</v>
          </cell>
          <cell r="O14">
            <v>4</v>
          </cell>
          <cell r="P14">
            <v>8</v>
          </cell>
          <cell r="Q14">
            <v>27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L37" sqref="L37"/>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מבטחים מוסד לביטוח סוציאלי של העובדים בע"מ</v>
      </c>
    </row>
    <row r="3" spans="1:22" ht="12.75" customHeight="1" x14ac:dyDescent="0.3">
      <c r="A3" s="4"/>
      <c r="B3" s="5" t="str">
        <f>CONCATENATE([1]הוראות!Z13,[1]הוראות!F13)</f>
        <v>הנתונים ביחידות בודדות לשנת 2017</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0.94995450409463156</v>
      </c>
      <c r="F11" s="38">
        <f>IF('[1] פנסיוני א3'!D12+'[1] פנסיוני א3'!J12=0,0,('[1] פנסיוני א3'!D12+'[1] פנסיוני א3'!J12)/('[1] פנסיוני א3'!$C$16+'[1] פנסיוני א3'!$I$16))</f>
        <v>0.73612374886260235</v>
      </c>
      <c r="G11" s="38">
        <f>IF('[1] פנסיוני א3'!E12+'[1] פנסיוני א3'!K12=0,0,('[1] פנסיוני א3'!E12+'[1] פנסיוני א3'!K12)/('[1] פנסיוני א3'!$C$16+'[1] פנסיוני א3'!$I$16))</f>
        <v>0.14194722474977253</v>
      </c>
      <c r="H11" s="38">
        <f>IF('[1] פנסיוני א3'!F12+'[1] פנסיוני א3'!L12=0,0,('[1] פנסיוני א3'!F12+'[1] פנסיוני א3'!L12)/('[1] פנסיוני א3'!$C$16+'[1] פנסיוני א3'!$I$16))</f>
        <v>6.4604185623293897E-2</v>
      </c>
      <c r="I11" s="38">
        <f>IF('[1] פנסיוני א3'!G12+'[1] פנסיוני א3'!M12=0,0,('[1] פנסיוני א3'!G12+'[1] פנסיוני א3'!M12)/('[1] פנסיוני א3'!$C$16+'[1] פנסיוני א3'!$I$16))</f>
        <v>5.4595086442220204E-3</v>
      </c>
      <c r="J11" s="39">
        <f>IF('[1] פנסיוני א3'!H12+'[1] פנסיוני א3'!N12=0,0,('[1] פנסיוני א3'!H12+'[1] פנסיוני א3'!N12)/('[1] פנסיוני א3'!$C$16+'[1] פנסיוני א3'!$I$16))</f>
        <v>1.8198362147406734E-3</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0.99633699633699635</v>
      </c>
      <c r="R11" s="38">
        <f>IF('[1] פנסיוני א3'!AB12=0,0,('[1] פנסיוני א3'!AB12/'[1] פנסיוני א3'!$AA$16))</f>
        <v>0.75824175824175821</v>
      </c>
      <c r="S11" s="38">
        <f>IF('[1] פנסיוני א3'!AC12=0,0,('[1] פנסיוני א3'!AC12/'[1] פנסיוני א3'!$AA$16))</f>
        <v>0.20757020757020758</v>
      </c>
      <c r="T11" s="38">
        <f>IF('[1] פנסיוני א3'!AD12=0,0,('[1] פנסיוני א3'!AD12/'[1] פנסיוני א3'!$AA$16))</f>
        <v>1.7704517704517704E-2</v>
      </c>
      <c r="U11" s="38">
        <f>IF('[1] פנסיוני א3'!AE12=0,0,('[1] פנסיוני א3'!AE12/'[1] פנסיוני א3'!$AA$16))</f>
        <v>6.7155067155067159E-3</v>
      </c>
      <c r="V11" s="40">
        <f>IF('[1] פנסיוני א3'!AF12=0,0,('[1] פנסיוני א3'!AF12/'[1] פנסיוני א3'!$AA$16))</f>
        <v>6.105006105006105E-3</v>
      </c>
    </row>
    <row r="12" spans="1:22" x14ac:dyDescent="0.2">
      <c r="A12" s="33">
        <v>4</v>
      </c>
      <c r="B12" s="34" t="s">
        <v>32</v>
      </c>
      <c r="C12" s="35"/>
      <c r="D12" s="36"/>
      <c r="E12" s="37">
        <f>SUM(F12:J12)</f>
        <v>4.8225659690627851E-2</v>
      </c>
      <c r="F12" s="38">
        <f>IF('[1] פנסיוני א3'!D13+'[1] פנסיוני א3'!J13=0,0,('[1] פנסיוני א3'!D13+'[1] פנסיוני א3'!J13)/('[1] פנסיוני א3'!$C$16+'[1] פנסיוני א3'!$I$16))</f>
        <v>2.2747952684258416E-2</v>
      </c>
      <c r="G12" s="38">
        <f>IF('[1] פנסיוני א3'!E13+'[1] פנסיוני א3'!K13=0,0,('[1] פנסיוני א3'!E13+'[1] פנסיוני א3'!K13)/('[1] פנסיוני א3'!$C$16+'[1] פנסיוני א3'!$I$16))</f>
        <v>1.0009099181073703E-2</v>
      </c>
      <c r="H12" s="38">
        <f>IF('[1] פנסיוני א3'!F13+'[1] פנסיוני א3'!L13=0,0,('[1] פנסיוני א3'!F13+'[1] פנסיוני א3'!L13)/('[1] פנסיוני א3'!$C$16+'[1] פנסיוני א3'!$I$16))</f>
        <v>1.0919017288444041E-2</v>
      </c>
      <c r="I12" s="38">
        <f>IF('[1] פנסיוני א3'!G13+'[1] פנסיוני א3'!M13=0,0,('[1] פנסיוני א3'!G13+'[1] פנסיוני א3'!M13)/('[1] פנסיוני א3'!$C$16+'[1] פנסיוני א3'!$I$16))</f>
        <v>9.099181073703367E-4</v>
      </c>
      <c r="J12" s="39">
        <f>IF('[1] פנסיוני א3'!H13+'[1] פנסיוני א3'!N13=0,0,('[1] פנסיוני א3'!H13+'[1] פנסיוני א3'!N13)/('[1] פנסיוני א3'!$C$16+'[1] פנסיוני א3'!$I$16))</f>
        <v>3.6396724294813468E-3</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3.663003663003663E-3</v>
      </c>
      <c r="R12" s="38">
        <f>IF('[1] פנסיוני א3'!AB13=0,0,('[1] פנסיוני א3'!AB13/'[1] פנסיוני א3'!$AA$16))</f>
        <v>2.442002442002442E-3</v>
      </c>
      <c r="S12" s="38">
        <f>IF('[1] פנסיוני א3'!AC13=0,0,('[1] פנסיוני א3'!AC13/'[1] פנסיוני א3'!$AA$16))</f>
        <v>6.105006105006105E-4</v>
      </c>
      <c r="T12" s="38">
        <f>IF('[1] פנסיוני א3'!AD13=0,0,('[1] פנסיוני א3'!AD13/'[1] פנסיוני א3'!$AA$16))</f>
        <v>6.105006105006105E-4</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1.8198362147406734E-3</v>
      </c>
      <c r="F14" s="38">
        <f>IF('[1] פנסיוני א3'!D15+'[1] פנסיוני א3'!J15=0,0,('[1] פנסיוני א3'!D15+'[1] פנסיוני א3'!J15)/('[1] פנסיוני א3'!$C$16+'[1] פנסיוני א3'!$I$16))</f>
        <v>9.099181073703367E-4</v>
      </c>
      <c r="G14" s="38">
        <f>IF('[1] פנסיוני א3'!E15+'[1] פנסיוני א3'!K15=0,0,('[1] פנסיוני א3'!E15+'[1] פנסיוני א3'!K15)/('[1] פנסיוני א3'!$C$16+'[1] פנסיוני א3'!$I$16))</f>
        <v>9.099181073703367E-4</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0.75978161965423108</v>
      </c>
      <c r="G15" s="43">
        <f t="shared" si="0"/>
        <v>0.15286624203821658</v>
      </c>
      <c r="H15" s="43">
        <f t="shared" si="0"/>
        <v>7.5523202911737933E-2</v>
      </c>
      <c r="I15" s="43">
        <f t="shared" si="0"/>
        <v>6.369426751592357E-3</v>
      </c>
      <c r="J15" s="43">
        <f t="shared" si="0"/>
        <v>5.4595086442220204E-3</v>
      </c>
      <c r="K15" s="37">
        <f t="shared" si="0"/>
        <v>0</v>
      </c>
      <c r="L15" s="43">
        <f t="shared" si="0"/>
        <v>0</v>
      </c>
      <c r="M15" s="43">
        <f t="shared" si="0"/>
        <v>0</v>
      </c>
      <c r="N15" s="43">
        <f t="shared" si="0"/>
        <v>0</v>
      </c>
      <c r="O15" s="43">
        <f t="shared" si="0"/>
        <v>0</v>
      </c>
      <c r="P15" s="43">
        <f t="shared" si="0"/>
        <v>0</v>
      </c>
      <c r="Q15" s="37">
        <f t="shared" si="0"/>
        <v>1</v>
      </c>
      <c r="R15" s="43">
        <f t="shared" si="0"/>
        <v>0.76068376068376065</v>
      </c>
      <c r="S15" s="43">
        <f t="shared" si="0"/>
        <v>0.20818070818070819</v>
      </c>
      <c r="T15" s="43">
        <f t="shared" si="0"/>
        <v>1.8315018315018316E-2</v>
      </c>
      <c r="U15" s="43">
        <f t="shared" si="0"/>
        <v>6.7155067155067159E-3</v>
      </c>
      <c r="V15" s="44">
        <f t="shared" si="0"/>
        <v>6.105006105006105E-3</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0.7872340425531914</v>
      </c>
      <c r="R21" s="38">
        <f>IF('[1] פנסיוני א3'!AB23=0,0,('[1] פנסיוני א3'!AB23/'[1] פנסיוני א3'!$AA$27))</f>
        <v>2.1276595744680851E-2</v>
      </c>
      <c r="S21" s="38">
        <f>IF('[1] פנסיוני א3'!AC23=0,0,('[1] פנסיוני א3'!AC23/'[1] פנסיוני א3'!$AA$27))</f>
        <v>0.23404255319148937</v>
      </c>
      <c r="T21" s="38">
        <f>IF('[1] פנסיוני א3'!AD23=0,0,('[1] פנסיוני א3'!AD23/'[1] פנסיוני א3'!$AA$27))</f>
        <v>0.27659574468085107</v>
      </c>
      <c r="U21" s="38">
        <f>IF('[1] פנסיוני א3'!AE23=0,0,('[1] פנסיוני א3'!AE23/'[1] פנסיוני א3'!$AA$27))</f>
        <v>0.19148936170212766</v>
      </c>
      <c r="V21" s="40">
        <f>IF('[1] פנסיוני א3'!AF23=0,0,('[1] פנסיוני א3'!AF23/'[1] פנסיוני א3'!$AA$27))</f>
        <v>6.3829787234042548E-2</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0.2</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0.2</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0.8</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0.4</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0.2</v>
      </c>
      <c r="J24" s="60">
        <f>IF('[1] פנסיוני א3'!H26+'[1] פנסיוני א3'!N26=0,0,('[1] פנסיוני א3'!H26+'[1] פנסיוני א3'!N26)/('[1] פנסיוני א3'!$C$27+'[1] פנסיוני א3'!$I$27))</f>
        <v>0.2</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0.21276595744680851</v>
      </c>
      <c r="R24" s="38">
        <f>IF('[1] פנסיוני א3'!AB26=0,0,('[1] פנסיוני א3'!AB26/'[1] פנסיוני א3'!$AA$27))</f>
        <v>2.1276595744680851E-2</v>
      </c>
      <c r="S24" s="38">
        <f>IF('[1] פנסיוני א3'!AC26=0,0,('[1] פנסיוני א3'!AC26/'[1] פנסיוני א3'!$AA$27))</f>
        <v>8.5106382978723402E-2</v>
      </c>
      <c r="T24" s="38">
        <f>IF('[1] פנסיוני א3'!AD26=0,0,('[1] פנסיוני א3'!AD26/'[1] פנסיוני א3'!$AA$27))</f>
        <v>6.3829787234042548E-2</v>
      </c>
      <c r="U24" s="38">
        <f>IF('[1] פנסיוני א3'!AE26=0,0,('[1] פנסיוני א3'!AE26/'[1] פנסיוני א3'!$AA$27))</f>
        <v>4.2553191489361701E-2</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0.4</v>
      </c>
      <c r="H25" s="69">
        <f t="shared" si="2"/>
        <v>0</v>
      </c>
      <c r="I25" s="69">
        <f t="shared" si="2"/>
        <v>0.2</v>
      </c>
      <c r="J25" s="70">
        <f t="shared" si="2"/>
        <v>0.4</v>
      </c>
      <c r="K25" s="67">
        <f t="shared" si="2"/>
        <v>0</v>
      </c>
      <c r="L25" s="68">
        <f t="shared" si="2"/>
        <v>0</v>
      </c>
      <c r="M25" s="69">
        <f t="shared" si="2"/>
        <v>0</v>
      </c>
      <c r="N25" s="69">
        <f t="shared" si="2"/>
        <v>0</v>
      </c>
      <c r="O25" s="69">
        <f t="shared" si="2"/>
        <v>0</v>
      </c>
      <c r="P25" s="70">
        <f t="shared" si="2"/>
        <v>0</v>
      </c>
      <c r="Q25" s="67">
        <f t="shared" si="2"/>
        <v>0.99999999999999989</v>
      </c>
      <c r="R25" s="68">
        <f t="shared" si="2"/>
        <v>4.2553191489361701E-2</v>
      </c>
      <c r="S25" s="69">
        <f t="shared" si="2"/>
        <v>0.31914893617021278</v>
      </c>
      <c r="T25" s="69">
        <f t="shared" si="2"/>
        <v>0.34042553191489361</v>
      </c>
      <c r="U25" s="69">
        <f t="shared" si="2"/>
        <v>0.23404255319148937</v>
      </c>
      <c r="V25" s="70">
        <f t="shared" si="2"/>
        <v>6.3829787234042548E-2</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[1]הוראות!B30</f>
        <v>נספח ב4 - מדדי בקשות למשיכת כספים או לקבלת קצבת זקנה (גמל)</v>
      </c>
      <c r="C1" s="80"/>
      <c r="D1" s="80"/>
      <c r="E1" s="80"/>
      <c r="F1" s="80"/>
      <c r="G1" s="80"/>
      <c r="H1" s="80"/>
      <c r="I1" s="80"/>
      <c r="J1" s="80"/>
      <c r="K1" s="80"/>
      <c r="L1" s="80"/>
      <c r="M1" s="80"/>
      <c r="N1" s="80"/>
      <c r="O1" s="80"/>
      <c r="P1" s="80"/>
    </row>
    <row r="2" spans="2:16" ht="20.25" x14ac:dyDescent="0.2">
      <c r="B2" s="3" t="str">
        <f>[1]הוראות!B13</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G'!$D$14=0,"",'[1]נספח א4 - G'!D14/'[1]נספח א4 - G'!$D$14)</f>
        <v>1</v>
      </c>
      <c r="D10" s="104">
        <f>IF('[1]נספח א4 - G'!$D$14=0,"",'[1]נספח א4 - G'!E14/'[1]נספח א4 - G'!$D$14)</f>
        <v>0.33900364520048604</v>
      </c>
      <c r="E10" s="104">
        <f>IF('[1]נספח א4 - G'!$D$14=0,"",'[1]נספח א4 - G'!F14/'[1]נספח א4 - G'!$D$14)</f>
        <v>0.2692588092345079</v>
      </c>
      <c r="F10" s="104">
        <f>IF('[1]נספח א4 - G'!$D$14=0,"",'[1]נספח א4 - G'!G14/'[1]נספח א4 - G'!$D$14)</f>
        <v>9.8420413122721748E-2</v>
      </c>
      <c r="G10" s="104">
        <f>IF('[1]נספח א4 - G'!$D$14=0,"",'[1]נספח א4 - G'!H14/'[1]נספח א4 - G'!$D$14)</f>
        <v>4.1798298906439851E-2</v>
      </c>
      <c r="H10" s="104">
        <f>IF('[1]נספח א4 - G'!$D$14=0,"",'[1]נספח א4 - G'!I14/'[1]נספח א4 - G'!$D$14)</f>
        <v>9.1130012150668294E-2</v>
      </c>
      <c r="I10" s="104">
        <f>IF('[1]נספח א4 - G'!$D$14=0,"",'[1]נספח א4 - G'!J14/'[1]נספח א4 - G'!$D$14)</f>
        <v>0.16038882138517618</v>
      </c>
      <c r="J10" s="104" t="str">
        <f>IF('[1]נספח א4 - G'!$K$14=0,"",'[1]נספח א4 - G'!K14/'[1]נספח א4 - G'!$K$14)</f>
        <v/>
      </c>
      <c r="K10" s="104" t="str">
        <f>IF('[1]נספח א4 - G'!$K$14=0,"",'[1]נספח א4 - G'!L14/'[1]נספח א4 - G'!$K$14)</f>
        <v/>
      </c>
      <c r="L10" s="104" t="str">
        <f>IF('[1]נספח א4 - G'!$K$14=0,"",'[1]נספח א4 - G'!M14/'[1]נספח א4 - G'!$K$14)</f>
        <v/>
      </c>
      <c r="M10" s="104" t="str">
        <f>IF('[1]נספח א4 - G'!$K$14=0,"",'[1]נספח א4 - G'!N14/'[1]נספח א4 - G'!$K$14)</f>
        <v/>
      </c>
      <c r="N10" s="104" t="str">
        <f>IF('[1]נספח א4 - G'!$K$14=0,"",'[1]נספח א4 - G'!O14/'[1]נספח א4 - G'!$K$14)</f>
        <v/>
      </c>
      <c r="O10" s="104" t="str">
        <f>IF('[1]נספח א4 - G'!$K$14=0,"",'[1]נספח א4 - G'!P14/'[1]נספח א4 - G'!$K$14)</f>
        <v/>
      </c>
      <c r="P10" s="105" t="str">
        <f>IF('[1]נספח א4 - G'!$K$14=0,"",'[1]נספח א4 - G'!Q14/'[1]נספח א4 - G'!$K$14)</f>
        <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0.11325057005320496</v>
      </c>
      <c r="E10" s="104">
        <f>IF('[1]נספח א4 - P'!$D$14=0,"",'[1]נספח א4 - P'!F14/'[1]נספח א4 - P'!$D$14)</f>
        <v>0.15239422346085635</v>
      </c>
      <c r="F10" s="104">
        <f>IF('[1]נספח א4 - P'!$D$14=0,"",'[1]נספח א4 - P'!G14/'[1]נספח א4 - P'!$D$14)</f>
        <v>0.11983785153280972</v>
      </c>
      <c r="G10" s="104">
        <f>IF('[1]נספח א4 - P'!$D$14=0,"",'[1]נספח א4 - P'!H14/'[1]נספח א4 - P'!$D$14)</f>
        <v>8.8674942994679498E-2</v>
      </c>
      <c r="H10" s="104">
        <f>IF('[1]נספח א4 - P'!$D$14=0,"",'[1]נספח א4 - P'!I14/'[1]נספח א4 - P'!$D$14)</f>
        <v>0.11033696478337979</v>
      </c>
      <c r="I10" s="104">
        <f>IF('[1]נספח א4 - P'!$D$14=0,"",'[1]נספח א4 - P'!J14/'[1]נספח א4 - P'!$D$14)</f>
        <v>0.41550544717506965</v>
      </c>
      <c r="J10" s="104">
        <f>IF('[1]נספח א4 - P'!$K$14=0,"",'[1]נספח א4 - P'!K14/'[1]נספח א4 - P'!$K$14)</f>
        <v>1</v>
      </c>
      <c r="K10" s="104">
        <f>IF('[1]נספח א4 - P'!$K$14=0,"",'[1]נספח א4 - P'!L14/'[1]נספח א4 - P'!$K$14)</f>
        <v>0.941883329691938</v>
      </c>
      <c r="L10" s="104">
        <f>IF('[1]נספח א4 - P'!$K$14=0,"",'[1]נספח א4 - P'!M14/'[1]נספח א4 - P'!$K$14)</f>
        <v>4.9595805112519119E-2</v>
      </c>
      <c r="M10" s="104">
        <f>IF('[1]נספח א4 - P'!$K$14=0,"",'[1]נספח א4 - P'!N14/'[1]נספח א4 - P'!$K$14)</f>
        <v>0</v>
      </c>
      <c r="N10" s="104">
        <f>IF('[1]נספח א4 - P'!$K$14=0,"",'[1]נספח א4 - P'!O14/'[1]נספח א4 - P'!$K$14)</f>
        <v>8.7393489185055709E-4</v>
      </c>
      <c r="O10" s="104">
        <f>IF('[1]נספח א4 - P'!$K$14=0,"",'[1]נספח א4 - P'!P14/'[1]נספח א4 - P'!$K$14)</f>
        <v>1.7478697837011142E-3</v>
      </c>
      <c r="P10" s="105">
        <f>IF('[1]נספח א4 - P'!$K$14=0,"",'[1]נספח א4 - P'!Q14/'[1]נספח א4 - P'!$K$14)</f>
        <v>5.8990605199912604E-3</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2018-02-13T10:28:53Z</dcterms:created>
  <dcterms:modified xsi:type="dcterms:W3CDTF">2018-02-13T10:30:11Z</dcterms:modified>
</cp:coreProperties>
</file>