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B1" i="2" l="1"/>
  <c r="B2" i="2"/>
  <c r="B3" i="2"/>
  <c r="J8" i="2"/>
  <c r="C10" i="2"/>
  <c r="D10" i="2"/>
  <c r="E10" i="2"/>
  <c r="F10" i="2"/>
  <c r="G10" i="2"/>
  <c r="H10" i="2"/>
  <c r="I10" i="2"/>
  <c r="J10" i="2"/>
  <c r="K10" i="2"/>
  <c r="L10" i="2"/>
  <c r="M10" i="2"/>
  <c r="N10" i="2"/>
  <c r="O10" i="2"/>
  <c r="P10" i="2"/>
  <c r="V24" i="1"/>
  <c r="U24" i="1"/>
  <c r="T24" i="1"/>
  <c r="S24" i="1"/>
  <c r="R24" i="1"/>
  <c r="Q24" i="1" s="1"/>
  <c r="P24" i="1"/>
  <c r="O24" i="1"/>
  <c r="N24" i="1"/>
  <c r="M24" i="1"/>
  <c r="K24" i="1" s="1"/>
  <c r="L24" i="1"/>
  <c r="J24" i="1"/>
  <c r="I24" i="1"/>
  <c r="H24" i="1"/>
  <c r="G24" i="1"/>
  <c r="F24" i="1"/>
  <c r="E24" i="1" s="1"/>
  <c r="V23" i="1"/>
  <c r="U23" i="1"/>
  <c r="T23" i="1"/>
  <c r="S23" i="1"/>
  <c r="Q23" i="1" s="1"/>
  <c r="R23" i="1"/>
  <c r="P23" i="1"/>
  <c r="O23" i="1"/>
  <c r="N23" i="1"/>
  <c r="M23" i="1"/>
  <c r="L23" i="1"/>
  <c r="K23" i="1" s="1"/>
  <c r="J23" i="1"/>
  <c r="I23" i="1"/>
  <c r="H23" i="1"/>
  <c r="G23" i="1"/>
  <c r="E23" i="1" s="1"/>
  <c r="F23" i="1"/>
  <c r="V22" i="1"/>
  <c r="U22" i="1"/>
  <c r="T22" i="1"/>
  <c r="S22" i="1"/>
  <c r="R22" i="1"/>
  <c r="Q22" i="1" s="1"/>
  <c r="P22" i="1"/>
  <c r="O22" i="1"/>
  <c r="N22" i="1"/>
  <c r="M22" i="1"/>
  <c r="L22" i="1"/>
  <c r="K22" i="1" s="1"/>
  <c r="J22" i="1"/>
  <c r="I22" i="1"/>
  <c r="H22" i="1"/>
  <c r="G22" i="1"/>
  <c r="F22" i="1"/>
  <c r="E22" i="1" s="1"/>
  <c r="V21" i="1"/>
  <c r="V25" i="1" s="1"/>
  <c r="U21" i="1"/>
  <c r="U25" i="1" s="1"/>
  <c r="T21" i="1"/>
  <c r="T25" i="1" s="1"/>
  <c r="S21" i="1"/>
  <c r="S25" i="1" s="1"/>
  <c r="R21" i="1"/>
  <c r="R25" i="1" s="1"/>
  <c r="P21" i="1"/>
  <c r="P25" i="1" s="1"/>
  <c r="O21" i="1"/>
  <c r="O25" i="1" s="1"/>
  <c r="N21" i="1"/>
  <c r="N25" i="1" s="1"/>
  <c r="M21" i="1"/>
  <c r="M25" i="1" s="1"/>
  <c r="L21" i="1"/>
  <c r="L25" i="1" s="1"/>
  <c r="J21" i="1"/>
  <c r="J25" i="1" s="1"/>
  <c r="I21" i="1"/>
  <c r="I25" i="1" s="1"/>
  <c r="H21" i="1"/>
  <c r="H25" i="1" s="1"/>
  <c r="G21" i="1"/>
  <c r="G25" i="1" s="1"/>
  <c r="F21" i="1"/>
  <c r="F25" i="1" s="1"/>
  <c r="V18" i="1"/>
  <c r="U18" i="1"/>
  <c r="T18" i="1"/>
  <c r="S18" i="1"/>
  <c r="R18" i="1"/>
  <c r="Q18" i="1" s="1"/>
  <c r="P18" i="1"/>
  <c r="O18" i="1"/>
  <c r="N18" i="1"/>
  <c r="M18" i="1"/>
  <c r="L18" i="1"/>
  <c r="K18" i="1" s="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s="1"/>
  <c r="P14" i="1"/>
  <c r="O14" i="1"/>
  <c r="N14" i="1"/>
  <c r="M14" i="1"/>
  <c r="L14" i="1"/>
  <c r="K14" i="1" s="1"/>
  <c r="J14" i="1"/>
  <c r="I14" i="1"/>
  <c r="H14" i="1"/>
  <c r="G14" i="1"/>
  <c r="F14" i="1"/>
  <c r="E14" i="1" s="1"/>
  <c r="V13" i="1"/>
  <c r="U13" i="1"/>
  <c r="T13" i="1"/>
  <c r="S13" i="1"/>
  <c r="R13" i="1"/>
  <c r="Q13" i="1" s="1"/>
  <c r="P13" i="1"/>
  <c r="O13" i="1"/>
  <c r="N13" i="1"/>
  <c r="M13" i="1"/>
  <c r="L13" i="1"/>
  <c r="K13" i="1" s="1"/>
  <c r="J13" i="1"/>
  <c r="I13" i="1"/>
  <c r="H13" i="1"/>
  <c r="G13" i="1"/>
  <c r="F13" i="1"/>
  <c r="E13" i="1" s="1"/>
  <c r="V12" i="1"/>
  <c r="U12" i="1"/>
  <c r="T12" i="1"/>
  <c r="S12" i="1"/>
  <c r="R12" i="1"/>
  <c r="Q12" i="1" s="1"/>
  <c r="P12" i="1"/>
  <c r="O12" i="1"/>
  <c r="N12" i="1"/>
  <c r="K12" i="1" s="1"/>
  <c r="M12" i="1"/>
  <c r="L12" i="1"/>
  <c r="J12" i="1"/>
  <c r="I12" i="1"/>
  <c r="H12" i="1"/>
  <c r="G12" i="1"/>
  <c r="F12" i="1"/>
  <c r="E12" i="1" s="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K11" i="1" l="1"/>
  <c r="K15" i="1" s="1"/>
  <c r="E17" i="1"/>
  <c r="E19" i="1" s="1"/>
  <c r="Q17" i="1"/>
  <c r="Q19" i="1" s="1"/>
  <c r="K21" i="1"/>
  <c r="K25" i="1" s="1"/>
  <c r="E11" i="1"/>
  <c r="E15" i="1" s="1"/>
  <c r="Q11" i="1"/>
  <c r="Q15" i="1" s="1"/>
  <c r="K17" i="1"/>
  <c r="K19" i="1" s="1"/>
  <c r="E21" i="1"/>
  <c r="E25"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<sst xmlns="http://schemas.openxmlformats.org/spreadsheetml/2006/main" count="97" uniqueCount="62">
  <si>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</si>
  <si>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</si>
  <si>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</si>
  <si>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</si>
  <si>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</si>
  <si>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</si>
  <si>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</si>
  <si>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</si>
  <si>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</si>
  <si>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</si>
  <si>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</si>
  <si>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</si>
  <si>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</si>
  <si>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</si>
  <si>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</si>
  <si>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</si>
  <si>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</si>
  <si>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</si>
  <si>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</si>
  <si>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</si>
  <si>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</si>
  <si>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</si>
  <si>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</si>
  <si>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</si>
  <si>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</si>
  <si>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</si>
  <si>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</si>
  <si>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</si>
  <si>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</si>
  <si>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</si>
  <si>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</si>
  <si>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</si>
  <si>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</si>
  <si>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</si>
  <si>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</si>
  <si>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</si>
  <si>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</si>
  <si>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</si>
  <si>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</si>
  <si>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</si>
  <si>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</si>
  <si>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</si>
  <si>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</si>
  <si>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</si>
  <si>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</si>
  <si>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למשיכת כספים בסכום חד-פעמי – משך זמן הטיפול בבקשה נמדד מהמועד בו הגיש העמית בקשה למשיכת כספים, ועד למועד התשלום בפועל.</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</si>
  <si>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</si>
  <si>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הסברים:</t>
  </si>
  <si>
    <t>בקשות שהגיעו לידי סיום טיפול במהלך השנה</t>
  </si>
  <si>
    <t>41 ימים ומעלה</t>
  </si>
  <si>
    <t>31-40 ימים</t>
  </si>
  <si>
    <t>21-30 ימים</t>
  </si>
  <si>
    <t>11-20 ימים</t>
  </si>
  <si>
    <t>6-10 ימים</t>
  </si>
  <si>
    <t>עד 5 ימים</t>
  </si>
  <si>
    <t>31 ימים ומעלה</t>
  </si>
  <si>
    <t>16-20 ימים</t>
  </si>
  <si>
    <t>11-15 ימים</t>
  </si>
  <si>
    <t>משך זמן הטיפול בבקשות לקבלת קצבת זקנה</t>
  </si>
  <si>
    <t>משך זמן הטיפול בבקשות למשיכת כספים בסכום חד-פעמי</t>
  </si>
  <si>
    <t>מדדי הבקשות
(אחוזים)</t>
  </si>
  <si>
    <t>בקשות למשיכת כספים או לקבלת קצבת זקנה</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</si>
</sst>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sz val="10"/>
      <color indexed="10"/>
      <name val="David"/>
      <family val="2"/>
      <charset val="177"/>
    </font>
    <font>
      <sz val="10"/>
      <color indexed="8"/>
      <name val="David"/>
      <family val="2"/>
      <charset val="177"/>
    </font>
    <font>
      <b/>
      <sz val="11"/>
      <color indexed="8"/>
      <name val="David"/>
      <family val="2"/>
      <charset val="177"/>
    </font>
    <font>
      <b/>
      <sz val="14"/>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1" fillId="0" borderId="0" xfId="1" applyProtection="1"/>
    <xf numFmtId="0" fontId="1" fillId="0" borderId="0" xfId="1"/>
    <xf numFmtId="0" fontId="1" fillId="0" borderId="0" xfId="1" applyAlignment="1" applyProtection="1"/>
    <xf numFmtId="0" fontId="1" fillId="0" borderId="0" xfId="1" applyAlignment="1" applyProtection="1">
      <alignment horizontal="right" readingOrder="2"/>
    </xf>
    <xf numFmtId="0" fontId="6" fillId="0" borderId="0" xfId="1" applyFont="1" applyAlignment="1" applyProtection="1">
      <alignment horizontal="right" wrapText="1" readingOrder="2"/>
    </xf>
    <xf numFmtId="0" fontId="6" fillId="0" borderId="0" xfId="1" applyFont="1" applyAlignment="1">
      <alignment horizontal="right" wrapText="1" readingOrder="2"/>
    </xf>
    <xf numFmtId="0" fontId="6" fillId="0" borderId="0" xfId="1" applyFont="1" applyAlignment="1" applyProtection="1">
      <alignment horizontal="right" readingOrder="2"/>
    </xf>
    <xf numFmtId="0" fontId="9" fillId="0" borderId="0" xfId="1" applyFont="1" applyAlignment="1" applyProtection="1">
      <alignment horizontal="right" readingOrder="2"/>
    </xf>
    <xf numFmtId="0" fontId="6" fillId="0" borderId="0" xfId="1" applyFont="1" applyProtection="1"/>
    <xf numFmtId="9" fontId="6" fillId="0" borderId="0" xfId="1" applyNumberFormat="1" applyFont="1" applyProtection="1"/>
    <xf numFmtId="9" fontId="15" fillId="5" borderId="41" xfId="6" applyNumberFormat="1" applyFont="1" applyFill="1" applyBorder="1" applyAlignment="1" applyProtection="1">
      <alignment horizontal="center" vertical="center" wrapText="1" readingOrder="2"/>
    </xf>
    <xf numFmtId="9" fontId="15" fillId="5" borderId="42" xfId="6" applyNumberFormat="1" applyFont="1" applyFill="1" applyBorder="1" applyAlignment="1" applyProtection="1">
      <alignment horizontal="center" vertical="center" wrapText="1" readingOrder="2"/>
    </xf>
    <xf numFmtId="0" fontId="6" fillId="5" borderId="43" xfId="1" applyFont="1" applyFill="1" applyBorder="1" applyAlignment="1" applyProtection="1">
      <alignment horizontal="right" vertical="center" wrapText="1"/>
    </xf>
    <xf numFmtId="49" fontId="9" fillId="4" borderId="44" xfId="1" applyNumberFormat="1" applyFont="1" applyFill="1" applyBorder="1" applyAlignment="1" applyProtection="1">
      <alignment horizontal="center" vertical="top" wrapText="1"/>
    </xf>
    <xf numFmtId="49" fontId="9" fillId="4" borderId="45" xfId="1" applyNumberFormat="1" applyFont="1" applyFill="1" applyBorder="1" applyAlignment="1" applyProtection="1">
      <alignment horizontal="center" vertical="top" wrapText="1"/>
    </xf>
    <xf numFmtId="49" fontId="9" fillId="4" borderId="46" xfId="1" applyNumberFormat="1" applyFont="1" applyFill="1" applyBorder="1" applyAlignment="1" applyProtection="1">
      <alignment horizontal="center" vertical="top" wrapText="1"/>
    </xf>
    <xf numFmtId="49" fontId="9" fillId="4" borderId="47" xfId="1" applyNumberFormat="1" applyFont="1" applyFill="1" applyBorder="1" applyAlignment="1" applyProtection="1">
      <alignment horizontal="center" vertical="top" wrapText="1"/>
    </xf>
    <xf numFmtId="49" fontId="9" fillId="4" borderId="42" xfId="1" applyNumberFormat="1" applyFont="1" applyFill="1" applyBorder="1" applyAlignment="1" applyProtection="1">
      <alignment horizontal="center" vertical="top" wrapText="1"/>
    </xf>
    <xf numFmtId="166" fontId="9" fillId="4" borderId="42" xfId="1" applyNumberFormat="1" applyFont="1" applyFill="1" applyBorder="1" applyAlignment="1" applyProtection="1">
      <alignment horizontal="center" vertical="top" wrapText="1"/>
    </xf>
    <xf numFmtId="0" fontId="7" fillId="4" borderId="43" xfId="1" applyFont="1" applyFill="1" applyBorder="1" applyAlignment="1" applyProtection="1">
      <alignment horizontal="center" vertical="center" wrapText="1"/>
    </xf>
    <xf numFmtId="0" fontId="9" fillId="4" borderId="44"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9" xfId="1" applyFont="1" applyFill="1" applyBorder="1" applyAlignment="1" applyProtection="1">
      <alignment horizontal="center" vertical="top" wrapText="1" readingOrder="2"/>
    </xf>
    <xf numFmtId="0" fontId="9" fillId="4" borderId="9" xfId="1" applyFont="1" applyFill="1" applyBorder="1" applyAlignment="1" applyProtection="1">
      <alignment horizontal="center" vertical="top" wrapText="1"/>
    </xf>
    <xf numFmtId="0" fontId="9" fillId="4" borderId="49" xfId="1" applyFont="1" applyFill="1" applyBorder="1" applyAlignment="1" applyProtection="1">
      <alignment horizontal="right" vertical="top" wrapText="1"/>
    </xf>
    <xf numFmtId="0" fontId="9" fillId="4" borderId="49" xfId="1" applyFont="1" applyFill="1" applyBorder="1" applyAlignment="1" applyProtection="1">
      <alignment vertical="top" wrapText="1"/>
    </xf>
    <xf numFmtId="0" fontId="7" fillId="4" borderId="50" xfId="1" applyFont="1" applyFill="1" applyBorder="1" applyAlignment="1" applyProtection="1">
      <alignment horizontal="center" vertical="center" wrapText="1"/>
    </xf>
    <xf numFmtId="0" fontId="9" fillId="4" borderId="51" xfId="1" applyFont="1" applyFill="1" applyBorder="1" applyAlignment="1" applyProtection="1">
      <alignment horizontal="center" vertical="top" wrapText="1"/>
    </xf>
    <xf numFmtId="0" fontId="9" fillId="4" borderId="52" xfId="1" applyFont="1" applyFill="1" applyBorder="1" applyAlignment="1" applyProtection="1">
      <alignment horizontal="center" vertical="top" wrapText="1"/>
    </xf>
    <xf numFmtId="0" fontId="9" fillId="4" borderId="53" xfId="1" applyFont="1" applyFill="1" applyBorder="1" applyAlignment="1" applyProtection="1">
      <alignment horizontal="center" vertical="top" wrapText="1"/>
    </xf>
    <xf numFmtId="0" fontId="7" fillId="4" borderId="54" xfId="1" applyFont="1" applyFill="1" applyBorder="1" applyAlignment="1" applyProtection="1">
      <alignment horizontal="center" vertical="center" wrapText="1"/>
    </xf>
    <xf numFmtId="0" fontId="6" fillId="0" borderId="0" xfId="1" applyFont="1" applyFill="1" applyBorder="1" applyProtection="1"/>
    <xf numFmtId="0" fontId="16" fillId="0" borderId="0" xfId="6" applyFont="1" applyFill="1" applyBorder="1" applyAlignment="1" applyProtection="1">
      <alignment horizontal="right" vertical="center"/>
    </xf>
    <xf numFmtId="0" fontId="17" fillId="0" borderId="0" xfId="1" applyFo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17/&#1511;&#1489;&#1510;&#1497;%20&#1491;&#1497;&#1493;&#1493;&#1495;/netunim_570009852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B"/>
      <sheetName val="נספח ב5 - G"/>
      <sheetName val="נספח ב5 - P"/>
      <sheetName val="נספח ב5 - B"/>
      <sheetName val="ג-דוגמה"/>
    </sheetNames>
    <sheetDataSet>
      <sheetData sheetId="0" refreshError="1"/>
      <sheetData sheetId="1">
        <row r="13">
          <cell r="B13" t="str">
            <v>קרן מקפת מרכז לפנסיה ותגמולים אגודה שיתופית בע"מ</v>
          </cell>
          <cell r="F13">
            <v>2017</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refreshError="1"/>
      <sheetData sheetId="4" refreshError="1"/>
      <sheetData sheetId="5">
        <row r="12">
          <cell r="D12">
            <v>231</v>
          </cell>
          <cell r="E12">
            <v>52</v>
          </cell>
          <cell r="F12">
            <v>20</v>
          </cell>
          <cell r="G12">
            <v>3</v>
          </cell>
          <cell r="H12">
            <v>1</v>
          </cell>
          <cell r="AB12">
            <v>322</v>
          </cell>
          <cell r="AC12">
            <v>103</v>
          </cell>
          <cell r="AD12">
            <v>11</v>
          </cell>
          <cell r="AE12">
            <v>1</v>
          </cell>
        </row>
        <row r="13">
          <cell r="D13">
            <v>6</v>
          </cell>
          <cell r="E13">
            <v>2</v>
          </cell>
          <cell r="F13">
            <v>4</v>
          </cell>
          <cell r="H13">
            <v>1</v>
          </cell>
          <cell r="AC13">
            <v>1</v>
          </cell>
        </row>
        <row r="16">
          <cell r="C16">
            <v>320</v>
          </cell>
          <cell r="I16">
            <v>0</v>
          </cell>
          <cell r="O16">
            <v>0</v>
          </cell>
          <cell r="U16">
            <v>0</v>
          </cell>
          <cell r="AA16">
            <v>438</v>
          </cell>
        </row>
        <row r="21">
          <cell r="C21">
            <v>0</v>
          </cell>
          <cell r="I21">
            <v>0</v>
          </cell>
          <cell r="O21">
            <v>0</v>
          </cell>
          <cell r="U21">
            <v>0</v>
          </cell>
          <cell r="AA21">
            <v>0</v>
          </cell>
        </row>
        <row r="23">
          <cell r="AC23">
            <v>3</v>
          </cell>
          <cell r="AD23">
            <v>4</v>
          </cell>
          <cell r="AE23">
            <v>2</v>
          </cell>
        </row>
        <row r="26">
          <cell r="G26">
            <v>1</v>
          </cell>
          <cell r="AC26">
            <v>1</v>
          </cell>
        </row>
        <row r="27">
          <cell r="C27">
            <v>1</v>
          </cell>
          <cell r="I27">
            <v>0</v>
          </cell>
          <cell r="O27">
            <v>0</v>
          </cell>
          <cell r="U27">
            <v>0</v>
          </cell>
          <cell r="AA27">
            <v>10</v>
          </cell>
        </row>
      </sheetData>
      <sheetData sheetId="6" refreshError="1"/>
      <sheetData sheetId="7">
        <row r="14">
          <cell r="D14">
            <v>1539</v>
          </cell>
          <cell r="E14">
            <v>209</v>
          </cell>
          <cell r="F14">
            <v>257</v>
          </cell>
          <cell r="G14">
            <v>190</v>
          </cell>
          <cell r="H14">
            <v>111</v>
          </cell>
          <cell r="I14">
            <v>185</v>
          </cell>
          <cell r="J14">
            <v>587</v>
          </cell>
          <cell r="K14">
            <v>1409</v>
          </cell>
          <cell r="L14">
            <v>1303</v>
          </cell>
          <cell r="M14">
            <v>101</v>
          </cell>
          <cell r="O14">
            <v>3</v>
          </cell>
          <cell r="Q14">
            <v>2</v>
          </cell>
        </row>
      </sheetData>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מקפת מרכז לפנסיה ותגמולים אגודה שיתופית בע"מ</v>
      </c>
    </row>
    <row r="3" spans="1:22" ht="12.75" customHeight="1" x14ac:dyDescent="0.3">
      <c r="A3" s="4"/>
      <c r="B3" s="5" t="str">
        <f>CONCATENATE([1]הוראות!Z13,[1]הוראות!F13)</f>
        <v>הנתונים ביחידות בודדות לשנת 2017</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0.95937500000000009</v>
      </c>
      <c r="F11" s="38">
        <f>IF('[1] פנסיוני א3'!D12+'[1] פנסיוני א3'!J12=0,0,('[1] פנסיוני א3'!D12+'[1] פנסיוני א3'!J12)/('[1] פנסיוני א3'!$C$16+'[1] פנסיוני א3'!$I$16))</f>
        <v>0.72187500000000004</v>
      </c>
      <c r="G11" s="38">
        <f>IF('[1] פנסיוני א3'!E12+'[1] פנסיוני א3'!K12=0,0,('[1] פנסיוני א3'!E12+'[1] פנסיוני א3'!K12)/('[1] פנסיוני א3'!$C$16+'[1] פנסיוני א3'!$I$16))</f>
        <v>0.16250000000000001</v>
      </c>
      <c r="H11" s="38">
        <f>IF('[1] פנסיוני א3'!F12+'[1] פנסיוני א3'!L12=0,0,('[1] פנסיוני א3'!F12+'[1] פנסיוני א3'!L12)/('[1] פנסיוני א3'!$C$16+'[1] פנסיוני א3'!$I$16))</f>
        <v>6.25E-2</v>
      </c>
      <c r="I11" s="38">
        <f>IF('[1] פנסיוני א3'!G12+'[1] פנסיוני א3'!M12=0,0,('[1] פנסיוני א3'!G12+'[1] פנסיוני א3'!M12)/('[1] פנסיוני א3'!$C$16+'[1] פנסיוני א3'!$I$16))</f>
        <v>9.3749999999999997E-3</v>
      </c>
      <c r="J11" s="39">
        <f>IF('[1] פנסיוני א3'!H12+'[1] פנסיוני א3'!N12=0,0,('[1] פנסיוני א3'!H12+'[1] פנסיוני א3'!N12)/('[1] פנסיוני א3'!$C$16+'[1] פנסיוני א3'!$I$16))</f>
        <v>3.1250000000000002E-3</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0.99771689497716898</v>
      </c>
      <c r="R11" s="38">
        <f>IF('[1] פנסיוני א3'!AB12=0,0,('[1] פנסיוני א3'!AB12/'[1] פנסיוני א3'!$AA$16))</f>
        <v>0.73515981735159819</v>
      </c>
      <c r="S11" s="38">
        <f>IF('[1] פנסיוני א3'!AC12=0,0,('[1] פנסיוני א3'!AC12/'[1] פנסיוני א3'!$AA$16))</f>
        <v>0.23515981735159816</v>
      </c>
      <c r="T11" s="38">
        <f>IF('[1] פנסיוני א3'!AD12=0,0,('[1] פנסיוני א3'!AD12/'[1] פנסיוני א3'!$AA$16))</f>
        <v>2.5114155251141551E-2</v>
      </c>
      <c r="U11" s="38">
        <f>IF('[1] פנסיוני א3'!AE12=0,0,('[1] פנסיוני א3'!AE12/'[1] פנסיוני א3'!$AA$16))</f>
        <v>2.2831050228310501E-3</v>
      </c>
      <c r="V11" s="40">
        <f>IF('[1] פנסיוני א3'!AF12=0,0,('[1] פנסיוני א3'!AF12/'[1] פנסיוני א3'!$AA$16))</f>
        <v>0</v>
      </c>
    </row>
    <row r="12" spans="1:22" x14ac:dyDescent="0.2">
      <c r="A12" s="33">
        <v>4</v>
      </c>
      <c r="B12" s="34" t="s">
        <v>32</v>
      </c>
      <c r="C12" s="35"/>
      <c r="D12" s="36"/>
      <c r="E12" s="37">
        <f>SUM(F12:J12)</f>
        <v>4.0625000000000008E-2</v>
      </c>
      <c r="F12" s="38">
        <f>IF('[1] פנסיוני א3'!D13+'[1] פנסיוני א3'!J13=0,0,('[1] פנסיוני א3'!D13+'[1] פנסיוני א3'!J13)/('[1] פנסיוני א3'!$C$16+'[1] פנסיוני א3'!$I$16))</f>
        <v>1.8749999999999999E-2</v>
      </c>
      <c r="G12" s="38">
        <f>IF('[1] פנסיוני א3'!E13+'[1] פנסיוני א3'!K13=0,0,('[1] פנסיוני א3'!E13+'[1] פנסיוני א3'!K13)/('[1] פנסיוני א3'!$C$16+'[1] פנסיוני א3'!$I$16))</f>
        <v>6.2500000000000003E-3</v>
      </c>
      <c r="H12" s="38">
        <f>IF('[1] פנסיוני א3'!F13+'[1] פנסיוני א3'!L13=0,0,('[1] פנסיוני א3'!F13+'[1] פנסיוני א3'!L13)/('[1] פנסיוני א3'!$C$16+'[1] פנסיוני א3'!$I$16))</f>
        <v>1.2500000000000001E-2</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3.1250000000000002E-3</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2.2831050228310501E-3</v>
      </c>
      <c r="R12" s="38">
        <f>IF('[1] פנסיוני א3'!AB13=0,0,('[1] פנסיוני א3'!AB13/'[1] פנסיוני א3'!$AA$16))</f>
        <v>0</v>
      </c>
      <c r="S12" s="38">
        <f>IF('[1] פנסיוני א3'!AC13=0,0,('[1] פנסיוני א3'!AC13/'[1] פנסיוני א3'!$AA$16))</f>
        <v>2.2831050228310501E-3</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0.74062500000000009</v>
      </c>
      <c r="G15" s="43">
        <f t="shared" si="0"/>
        <v>0.16875000000000001</v>
      </c>
      <c r="H15" s="43">
        <f t="shared" si="0"/>
        <v>7.4999999999999997E-2</v>
      </c>
      <c r="I15" s="43">
        <f t="shared" si="0"/>
        <v>9.3749999999999997E-3</v>
      </c>
      <c r="J15" s="43">
        <f t="shared" si="0"/>
        <v>6.2500000000000003E-3</v>
      </c>
      <c r="K15" s="37">
        <f t="shared" si="0"/>
        <v>0</v>
      </c>
      <c r="L15" s="43">
        <f t="shared" si="0"/>
        <v>0</v>
      </c>
      <c r="M15" s="43">
        <f t="shared" si="0"/>
        <v>0</v>
      </c>
      <c r="N15" s="43">
        <f t="shared" si="0"/>
        <v>0</v>
      </c>
      <c r="O15" s="43">
        <f t="shared" si="0"/>
        <v>0</v>
      </c>
      <c r="P15" s="43">
        <f t="shared" si="0"/>
        <v>0</v>
      </c>
      <c r="Q15" s="37">
        <f t="shared" si="0"/>
        <v>1</v>
      </c>
      <c r="R15" s="43">
        <f t="shared" si="0"/>
        <v>0.73515981735159819</v>
      </c>
      <c r="S15" s="43">
        <f t="shared" si="0"/>
        <v>0.23744292237442921</v>
      </c>
      <c r="T15" s="43">
        <f t="shared" si="0"/>
        <v>2.5114155251141551E-2</v>
      </c>
      <c r="U15" s="43">
        <f t="shared" si="0"/>
        <v>2.2831050228310501E-3</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0.89999999999999991</v>
      </c>
      <c r="R21" s="38">
        <f>IF('[1] פנסיוני א3'!AB23=0,0,('[1] פנסיוני א3'!AB23/'[1] פנסיוני א3'!$AA$27))</f>
        <v>0</v>
      </c>
      <c r="S21" s="38">
        <f>IF('[1] פנסיוני א3'!AC23=0,0,('[1] פנסיוני א3'!AC23/'[1] פנסיוני א3'!$AA$27))</f>
        <v>0.3</v>
      </c>
      <c r="T21" s="38">
        <f>IF('[1] פנסיוני א3'!AD23=0,0,('[1] פנסיוני א3'!AD23/'[1] פנסיוני א3'!$AA$27))</f>
        <v>0.4</v>
      </c>
      <c r="U21" s="38">
        <f>IF('[1] פנסיוני א3'!AE23=0,0,('[1] פנסיוני א3'!AE23/'[1] פנסיוני א3'!$AA$27))</f>
        <v>0.2</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1</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1</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0.1</v>
      </c>
      <c r="R24" s="38">
        <f>IF('[1] פנסיוני א3'!AB26=0,0,('[1] פנסיוני א3'!AB26/'[1] פנסיוני א3'!$AA$27))</f>
        <v>0</v>
      </c>
      <c r="S24" s="38">
        <f>IF('[1] פנסיוני א3'!AC26=0,0,('[1] פנסיוני א3'!AC26/'[1] פנסיוני א3'!$AA$27))</f>
        <v>0.1</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v>
      </c>
      <c r="H25" s="69">
        <f t="shared" si="2"/>
        <v>0</v>
      </c>
      <c r="I25" s="69">
        <f t="shared" si="2"/>
        <v>1</v>
      </c>
      <c r="J25" s="70">
        <f t="shared" si="2"/>
        <v>0</v>
      </c>
      <c r="K25" s="67">
        <f t="shared" si="2"/>
        <v>0</v>
      </c>
      <c r="L25" s="68">
        <f t="shared" si="2"/>
        <v>0</v>
      </c>
      <c r="M25" s="69">
        <f t="shared" si="2"/>
        <v>0</v>
      </c>
      <c r="N25" s="69">
        <f t="shared" si="2"/>
        <v>0</v>
      </c>
      <c r="O25" s="69">
        <f t="shared" si="2"/>
        <v>0</v>
      </c>
      <c r="P25" s="70">
        <f t="shared" si="2"/>
        <v>0</v>
      </c>
      <c r="Q25" s="67">
        <f t="shared" si="2"/>
        <v>0.99999999999999989</v>
      </c>
      <c r="R25" s="68">
        <f t="shared" si="2"/>
        <v>0</v>
      </c>
      <c r="S25" s="69">
        <f t="shared" si="2"/>
        <v>0.4</v>
      </c>
      <c r="T25" s="69">
        <f t="shared" si="2"/>
        <v>0.4</v>
      </c>
      <c r="U25" s="69">
        <f t="shared" si="2"/>
        <v>0.2</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80" customWidth="1"/>
    <col min="2" max="2" width="18.375" style="80" customWidth="1"/>
    <col min="3" max="8" width="5.5" style="80" customWidth="1"/>
    <col min="9" max="9" width="6.5" style="80" customWidth="1"/>
    <col min="10" max="10" width="6.125" style="80" customWidth="1"/>
    <col min="11" max="15" width="5.125" style="80" customWidth="1"/>
    <col min="16" max="16" width="6.875" style="80" customWidth="1"/>
    <col min="17" max="30" width="8" style="81"/>
    <col min="31" max="16384" width="8" style="80"/>
  </cols>
  <sheetData>
    <row r="1" spans="2:30" s="80" customFormat="1" ht="18.75" x14ac:dyDescent="0.3">
      <c r="B1" s="2" t="str">
        <f>[1]הוראות!B31</f>
        <v>נספח ב4 - מדדי בקשות למשיכת כספים או לקבלת קצבת זקנה (פנסיה)</v>
      </c>
      <c r="C1" s="88"/>
      <c r="D1" s="88"/>
      <c r="E1" s="88"/>
      <c r="F1" s="88"/>
      <c r="G1" s="88"/>
      <c r="H1" s="88"/>
      <c r="I1" s="88"/>
      <c r="J1" s="88"/>
      <c r="K1" s="88"/>
      <c r="L1" s="88"/>
      <c r="M1" s="88"/>
      <c r="N1" s="88"/>
      <c r="O1" s="88"/>
      <c r="P1" s="88"/>
      <c r="Q1" s="81"/>
      <c r="R1" s="81"/>
      <c r="S1" s="81"/>
      <c r="T1" s="81"/>
      <c r="U1" s="81"/>
      <c r="V1" s="81"/>
      <c r="W1" s="81"/>
      <c r="X1" s="81"/>
      <c r="Y1" s="81"/>
      <c r="Z1" s="81"/>
      <c r="AA1" s="81"/>
      <c r="AB1" s="81"/>
      <c r="AC1" s="81"/>
      <c r="AD1" s="81"/>
    </row>
    <row r="2" spans="2:30" s="80" customFormat="1" ht="20.25" x14ac:dyDescent="0.2">
      <c r="B2" s="3" t="str">
        <f>[1]הוראות!B13</f>
        <v>קרן מקפת מרכז לפנסיה ותגמולים אגודה שיתופית בע"מ</v>
      </c>
      <c r="C2" s="88"/>
      <c r="D2" s="88"/>
      <c r="E2" s="88"/>
      <c r="F2" s="88"/>
      <c r="G2" s="88"/>
      <c r="H2" s="88"/>
      <c r="I2" s="88"/>
      <c r="J2" s="88"/>
      <c r="K2" s="88"/>
      <c r="L2" s="88"/>
      <c r="M2" s="88"/>
      <c r="N2" s="88"/>
      <c r="O2" s="88"/>
      <c r="P2" s="88"/>
      <c r="Q2" s="81"/>
      <c r="R2" s="81"/>
      <c r="S2" s="81"/>
      <c r="T2" s="81"/>
      <c r="U2" s="81"/>
      <c r="V2" s="81"/>
      <c r="W2" s="81"/>
      <c r="X2" s="81"/>
      <c r="Y2" s="81"/>
      <c r="Z2" s="81"/>
      <c r="AA2" s="81"/>
      <c r="AB2" s="81"/>
      <c r="AC2" s="81"/>
      <c r="AD2" s="81"/>
    </row>
    <row r="3" spans="2:30" s="80" customFormat="1" ht="15.75" x14ac:dyDescent="0.25">
      <c r="B3" s="5" t="str">
        <f>CONCATENATE([1]הוראות!Z13,[1]הוראות!F13)</f>
        <v>הנתונים ביחידות בודדות לשנת 2017</v>
      </c>
      <c r="C3" s="88"/>
      <c r="D3" s="88"/>
      <c r="E3" s="88"/>
      <c r="F3" s="88"/>
      <c r="G3" s="88"/>
      <c r="H3" s="88"/>
      <c r="I3" s="88"/>
      <c r="J3" s="88"/>
      <c r="K3" s="88"/>
      <c r="L3" s="88"/>
      <c r="M3" s="88"/>
      <c r="N3" s="88"/>
      <c r="O3" s="88"/>
      <c r="P3" s="88"/>
      <c r="Q3" s="81"/>
      <c r="R3" s="81"/>
      <c r="S3" s="81"/>
      <c r="T3" s="81"/>
      <c r="U3" s="81"/>
      <c r="V3" s="81"/>
      <c r="W3" s="81"/>
      <c r="X3" s="81"/>
      <c r="Y3" s="81"/>
      <c r="Z3" s="81"/>
      <c r="AA3" s="81"/>
      <c r="AB3" s="81"/>
      <c r="AC3" s="81"/>
      <c r="AD3" s="81"/>
    </row>
    <row r="4" spans="2:30" s="80" customFormat="1" ht="18.75" x14ac:dyDescent="0.3">
      <c r="B4" s="7" t="s">
        <v>0</v>
      </c>
      <c r="C4" s="88"/>
      <c r="D4" s="88"/>
      <c r="E4" s="113" t="s">
        <v>61</v>
      </c>
      <c r="F4" s="88"/>
      <c r="G4" s="88"/>
      <c r="H4" s="88"/>
      <c r="I4" s="88"/>
      <c r="J4" s="88"/>
      <c r="K4" s="88"/>
      <c r="L4" s="88"/>
      <c r="M4" s="88"/>
      <c r="N4" s="88"/>
      <c r="O4" s="88"/>
      <c r="P4" s="88"/>
      <c r="Q4" s="81"/>
      <c r="R4" s="81"/>
      <c r="S4" s="81"/>
      <c r="T4" s="81"/>
      <c r="U4" s="81"/>
      <c r="V4" s="81"/>
      <c r="W4" s="81"/>
      <c r="X4" s="81"/>
      <c r="Y4" s="81"/>
      <c r="Z4" s="81"/>
      <c r="AA4" s="81"/>
      <c r="AB4" s="81"/>
      <c r="AC4" s="81"/>
      <c r="AD4" s="81"/>
    </row>
    <row r="5" spans="2:30" s="80" customFormat="1" ht="15" x14ac:dyDescent="0.2">
      <c r="B5" s="112"/>
      <c r="C5" s="88"/>
      <c r="D5" s="88"/>
      <c r="E5" s="88"/>
      <c r="F5" s="88"/>
      <c r="G5" s="88"/>
      <c r="H5" s="88"/>
      <c r="I5" s="88"/>
      <c r="J5" s="88"/>
      <c r="K5" s="88"/>
      <c r="L5" s="88"/>
      <c r="M5" s="88"/>
      <c r="N5" s="88"/>
      <c r="O5" s="88"/>
      <c r="P5" s="88"/>
      <c r="Q5" s="81"/>
      <c r="R5" s="81"/>
      <c r="S5" s="81"/>
      <c r="T5" s="81"/>
      <c r="U5" s="81"/>
      <c r="V5" s="81"/>
      <c r="W5" s="81"/>
      <c r="X5" s="81"/>
      <c r="Y5" s="81"/>
      <c r="Z5" s="81"/>
      <c r="AA5" s="81"/>
      <c r="AB5" s="81"/>
      <c r="AC5" s="81"/>
      <c r="AD5" s="81"/>
    </row>
    <row r="6" spans="2:30" s="80" customFormat="1" x14ac:dyDescent="0.2">
      <c r="B6" s="111"/>
      <c r="C6" s="88"/>
      <c r="D6" s="88"/>
      <c r="E6" s="88"/>
      <c r="F6" s="88"/>
      <c r="G6" s="88"/>
      <c r="H6" s="88"/>
      <c r="I6" s="88"/>
      <c r="J6" s="88"/>
      <c r="K6" s="88"/>
      <c r="L6" s="88"/>
      <c r="M6" s="88"/>
      <c r="N6" s="88"/>
      <c r="O6" s="88"/>
      <c r="P6" s="88"/>
      <c r="Q6" s="81"/>
      <c r="R6" s="81"/>
      <c r="S6" s="81"/>
      <c r="T6" s="81"/>
      <c r="U6" s="81"/>
      <c r="V6" s="81"/>
      <c r="W6" s="81"/>
      <c r="X6" s="81"/>
      <c r="Y6" s="81"/>
      <c r="Z6" s="81"/>
      <c r="AA6" s="81"/>
      <c r="AB6" s="81"/>
      <c r="AC6" s="81"/>
      <c r="AD6" s="81"/>
    </row>
    <row r="7" spans="2:30" s="80" customFormat="1" ht="28.5" customHeight="1" x14ac:dyDescent="0.2">
      <c r="B7" s="110" t="s">
        <v>60</v>
      </c>
      <c r="C7" s="109" t="s">
        <v>59</v>
      </c>
      <c r="D7" s="108"/>
      <c r="E7" s="108"/>
      <c r="F7" s="108"/>
      <c r="G7" s="108"/>
      <c r="H7" s="108"/>
      <c r="I7" s="107"/>
      <c r="J7" s="109" t="s">
        <v>58</v>
      </c>
      <c r="K7" s="108"/>
      <c r="L7" s="108"/>
      <c r="M7" s="108"/>
      <c r="N7" s="108"/>
      <c r="O7" s="108"/>
      <c r="P7" s="107"/>
      <c r="Q7" s="81"/>
      <c r="R7" s="81"/>
      <c r="S7" s="81"/>
      <c r="T7" s="81"/>
      <c r="U7" s="81"/>
      <c r="V7" s="81"/>
      <c r="W7" s="81"/>
      <c r="X7" s="81"/>
      <c r="Y7" s="81"/>
      <c r="Z7" s="81"/>
      <c r="AA7" s="81"/>
      <c r="AB7" s="81"/>
      <c r="AC7" s="81"/>
      <c r="AD7" s="81"/>
    </row>
    <row r="8" spans="2:30" s="80" customFormat="1" ht="28.5" customHeight="1" x14ac:dyDescent="0.2">
      <c r="B8" s="106"/>
      <c r="C8" s="105" t="s">
        <v>5</v>
      </c>
      <c r="D8" s="103" t="s">
        <v>54</v>
      </c>
      <c r="E8" s="102" t="s">
        <v>53</v>
      </c>
      <c r="F8" s="102" t="s">
        <v>57</v>
      </c>
      <c r="G8" s="102" t="s">
        <v>56</v>
      </c>
      <c r="H8" s="101" t="s">
        <v>51</v>
      </c>
      <c r="I8" s="100" t="s">
        <v>55</v>
      </c>
      <c r="J8" s="104" t="str">
        <f>C8</f>
        <v>סה"כ</v>
      </c>
      <c r="K8" s="103" t="s">
        <v>54</v>
      </c>
      <c r="L8" s="102" t="s">
        <v>53</v>
      </c>
      <c r="M8" s="102" t="s">
        <v>52</v>
      </c>
      <c r="N8" s="102" t="s">
        <v>51</v>
      </c>
      <c r="O8" s="101" t="s">
        <v>50</v>
      </c>
      <c r="P8" s="100" t="s">
        <v>49</v>
      </c>
      <c r="Q8" s="81"/>
      <c r="R8" s="81"/>
      <c r="S8" s="81"/>
      <c r="T8" s="81"/>
      <c r="U8" s="81"/>
      <c r="V8" s="81"/>
      <c r="W8" s="81"/>
      <c r="X8" s="81"/>
      <c r="Y8" s="81"/>
      <c r="Z8" s="81"/>
      <c r="AA8" s="81"/>
      <c r="AB8" s="81"/>
      <c r="AC8" s="81"/>
      <c r="AD8" s="81"/>
    </row>
    <row r="9" spans="2:30" s="80" customFormat="1" x14ac:dyDescent="0.2">
      <c r="B9" s="99"/>
      <c r="C9" s="98" t="s">
        <v>11</v>
      </c>
      <c r="D9" s="96" t="s">
        <v>12</v>
      </c>
      <c r="E9" s="96" t="s">
        <v>13</v>
      </c>
      <c r="F9" s="96" t="s">
        <v>14</v>
      </c>
      <c r="G9" s="96" t="s">
        <v>15</v>
      </c>
      <c r="H9" s="94" t="s">
        <v>16</v>
      </c>
      <c r="I9" s="93" t="s">
        <v>17</v>
      </c>
      <c r="J9" s="97" t="s">
        <v>18</v>
      </c>
      <c r="K9" s="96" t="s">
        <v>19</v>
      </c>
      <c r="L9" s="96" t="s">
        <v>20</v>
      </c>
      <c r="M9" s="95" t="s">
        <v>21</v>
      </c>
      <c r="N9" s="94" t="s">
        <v>22</v>
      </c>
      <c r="O9" s="94" t="s">
        <v>23</v>
      </c>
      <c r="P9" s="93" t="s">
        <v>24</v>
      </c>
      <c r="Q9" s="81"/>
      <c r="R9" s="81"/>
      <c r="S9" s="81"/>
      <c r="T9" s="81"/>
      <c r="U9" s="81"/>
      <c r="V9" s="81"/>
      <c r="W9" s="81"/>
      <c r="X9" s="81"/>
      <c r="Y9" s="81"/>
      <c r="Z9" s="81"/>
      <c r="AA9" s="81"/>
      <c r="AB9" s="81"/>
      <c r="AC9" s="81"/>
      <c r="AD9" s="81"/>
    </row>
    <row r="10" spans="2:30" s="80" customFormat="1" ht="27" customHeight="1" x14ac:dyDescent="0.2">
      <c r="B10" s="92" t="s">
        <v>48</v>
      </c>
      <c r="C10" s="91">
        <f>IF('[1]נספח א4 - P'!$D$14=0,"",'[1]נספח א4 - P'!D14/'[1]נספח א4 - P'!$D$14)</f>
        <v>1</v>
      </c>
      <c r="D10" s="91">
        <f>IF('[1]נספח א4 - P'!$D$14=0,"",'[1]נספח א4 - P'!E14/'[1]נספח א4 - P'!$D$14)</f>
        <v>0.13580246913580246</v>
      </c>
      <c r="E10" s="91">
        <f>IF('[1]נספח א4 - P'!$D$14=0,"",'[1]נספח א4 - P'!F14/'[1]נספח א4 - P'!$D$14)</f>
        <v>0.16699155295646523</v>
      </c>
      <c r="F10" s="91">
        <f>IF('[1]נספח א4 - P'!$D$14=0,"",'[1]נספח א4 - P'!G14/'[1]נספח א4 - P'!$D$14)</f>
        <v>0.12345679012345678</v>
      </c>
      <c r="G10" s="91">
        <f>IF('[1]נספח א4 - P'!$D$14=0,"",'[1]נספח א4 - P'!H14/'[1]נספח א4 - P'!$D$14)</f>
        <v>7.2124756335282647E-2</v>
      </c>
      <c r="H10" s="91">
        <f>IF('[1]נספח א4 - P'!$D$14=0,"",'[1]נספח א4 - P'!I14/'[1]נספח א4 - P'!$D$14)</f>
        <v>0.12020792722547108</v>
      </c>
      <c r="I10" s="91">
        <f>IF('[1]נספח א4 - P'!$D$14=0,"",'[1]נספח א4 - P'!J14/'[1]נספח א4 - P'!$D$14)</f>
        <v>0.38141650422352175</v>
      </c>
      <c r="J10" s="91">
        <f>IF('[1]נספח א4 - P'!$K$14=0,"",'[1]נספח א4 - P'!K14/'[1]נספח א4 - P'!$K$14)</f>
        <v>1</v>
      </c>
      <c r="K10" s="91">
        <f>IF('[1]נספח א4 - P'!$K$14=0,"",'[1]נספח א4 - P'!L14/'[1]נספח א4 - P'!$K$14)</f>
        <v>0.92476933995741661</v>
      </c>
      <c r="L10" s="91">
        <f>IF('[1]נספח א4 - P'!$K$14=0,"",'[1]נספח א4 - P'!M14/'[1]נספח א4 - P'!$K$14)</f>
        <v>7.1682044002838896E-2</v>
      </c>
      <c r="M10" s="91">
        <f>IF('[1]נספח א4 - P'!$K$14=0,"",'[1]נספח א4 - P'!N14/'[1]נספח א4 - P'!$K$14)</f>
        <v>0</v>
      </c>
      <c r="N10" s="91">
        <f>IF('[1]נספח א4 - P'!$K$14=0,"",'[1]נספח א4 - P'!O14/'[1]נספח א4 - P'!$K$14)</f>
        <v>2.1291696238466998E-3</v>
      </c>
      <c r="O10" s="91">
        <f>IF('[1]נספח א4 - P'!$K$14=0,"",'[1]נספח א4 - P'!P14/'[1]נספח א4 - P'!$K$14)</f>
        <v>0</v>
      </c>
      <c r="P10" s="90">
        <f>IF('[1]נספח א4 - P'!$K$14=0,"",'[1]נספח א4 - P'!Q14/'[1]נספח א4 - P'!$K$14)</f>
        <v>1.4194464158977999E-3</v>
      </c>
      <c r="Q10" s="81"/>
      <c r="R10" s="81"/>
      <c r="S10" s="81"/>
      <c r="T10" s="81"/>
      <c r="U10" s="81"/>
      <c r="V10" s="81"/>
      <c r="W10" s="81"/>
      <c r="X10" s="81"/>
      <c r="Y10" s="81"/>
      <c r="Z10" s="81"/>
      <c r="AA10" s="81"/>
      <c r="AB10" s="81"/>
      <c r="AC10" s="81"/>
      <c r="AD10" s="81"/>
    </row>
    <row r="11" spans="2:30" s="80" customFormat="1" x14ac:dyDescent="0.2">
      <c r="B11" s="88"/>
      <c r="C11" s="88"/>
      <c r="D11" s="88"/>
      <c r="E11" s="88"/>
      <c r="F11" s="88"/>
      <c r="G11" s="88"/>
      <c r="H11" s="88"/>
      <c r="I11" s="89"/>
      <c r="J11" s="88"/>
      <c r="K11" s="88"/>
      <c r="L11" s="88"/>
      <c r="M11" s="88"/>
      <c r="N11" s="88"/>
      <c r="O11" s="88"/>
      <c r="P11" s="88"/>
      <c r="Q11" s="81"/>
      <c r="R11" s="81"/>
      <c r="S11" s="81"/>
      <c r="T11" s="81"/>
      <c r="U11" s="81"/>
      <c r="V11" s="81"/>
      <c r="W11" s="81"/>
      <c r="X11" s="81"/>
      <c r="Y11" s="81"/>
      <c r="Z11" s="81"/>
      <c r="AA11" s="81"/>
      <c r="AB11" s="81"/>
      <c r="AC11" s="81"/>
      <c r="AD11" s="81"/>
    </row>
    <row r="12" spans="2:30" s="80" customFormat="1" x14ac:dyDescent="0.2">
      <c r="B12" s="87" t="s">
        <v>47</v>
      </c>
      <c r="C12" s="86"/>
      <c r="D12" s="86"/>
      <c r="E12" s="86"/>
      <c r="F12" s="86"/>
      <c r="G12" s="86"/>
      <c r="H12" s="86"/>
      <c r="I12" s="86"/>
      <c r="J12" s="86"/>
      <c r="K12" s="86"/>
      <c r="L12" s="86"/>
      <c r="M12" s="86"/>
      <c r="N12" s="86"/>
      <c r="O12" s="86"/>
      <c r="Q12" s="81"/>
      <c r="R12" s="81"/>
      <c r="S12" s="81"/>
      <c r="T12" s="81"/>
      <c r="U12" s="81"/>
      <c r="V12" s="81"/>
      <c r="W12" s="81"/>
      <c r="X12" s="81"/>
      <c r="Y12" s="81"/>
      <c r="Z12" s="81"/>
      <c r="AA12" s="81"/>
      <c r="AB12" s="81"/>
      <c r="AC12" s="81"/>
      <c r="AD12" s="81"/>
    </row>
    <row r="13" spans="2:30" s="80" customFormat="1" ht="29.25" customHeight="1" x14ac:dyDescent="0.2">
      <c r="B13" s="85" t="s">
        <v>46</v>
      </c>
      <c r="C13" s="85"/>
      <c r="D13" s="85"/>
      <c r="E13" s="85"/>
      <c r="F13" s="85"/>
      <c r="G13" s="85"/>
      <c r="H13" s="85"/>
      <c r="I13" s="85"/>
      <c r="J13" s="85"/>
      <c r="K13" s="85"/>
      <c r="L13" s="85"/>
      <c r="M13" s="85"/>
      <c r="N13" s="85"/>
      <c r="O13" s="85"/>
      <c r="P13" s="85"/>
      <c r="Q13" s="81"/>
      <c r="R13" s="81"/>
      <c r="S13" s="81"/>
      <c r="T13" s="81"/>
      <c r="U13" s="81"/>
      <c r="V13" s="81"/>
      <c r="W13" s="81"/>
      <c r="X13" s="81"/>
      <c r="Y13" s="81"/>
      <c r="Z13" s="81"/>
      <c r="AA13" s="81"/>
      <c r="AB13" s="81"/>
      <c r="AC13" s="81"/>
      <c r="AD13" s="81"/>
    </row>
    <row r="14" spans="2:30" s="80" customFormat="1" ht="19.5" customHeight="1" x14ac:dyDescent="0.2">
      <c r="B14" s="85" t="s">
        <v>45</v>
      </c>
      <c r="C14" s="85"/>
      <c r="D14" s="85"/>
      <c r="E14" s="85"/>
      <c r="F14" s="85"/>
      <c r="G14" s="85"/>
      <c r="H14" s="85"/>
      <c r="I14" s="85"/>
      <c r="J14" s="85"/>
      <c r="K14" s="85"/>
      <c r="L14" s="85"/>
      <c r="M14" s="85"/>
      <c r="N14" s="85"/>
      <c r="O14" s="85"/>
      <c r="P14" s="85"/>
      <c r="Q14" s="81"/>
      <c r="R14" s="81"/>
      <c r="S14" s="81"/>
      <c r="T14" s="81"/>
      <c r="U14" s="81"/>
      <c r="V14" s="81"/>
      <c r="W14" s="81"/>
      <c r="X14" s="81"/>
      <c r="Y14" s="81"/>
      <c r="Z14" s="81"/>
      <c r="AA14" s="81"/>
      <c r="AB14" s="81"/>
      <c r="AC14" s="81"/>
      <c r="AD14" s="81"/>
    </row>
    <row r="15" spans="2:30" s="80" customFormat="1" ht="45.75" customHeight="1" x14ac:dyDescent="0.2">
      <c r="B15" s="84" t="s">
        <v>44</v>
      </c>
      <c r="C15" s="84"/>
      <c r="D15" s="84"/>
      <c r="E15" s="84"/>
      <c r="F15" s="84"/>
      <c r="G15" s="84"/>
      <c r="H15" s="84"/>
      <c r="I15" s="84"/>
      <c r="J15" s="84"/>
      <c r="K15" s="84"/>
      <c r="L15" s="84"/>
      <c r="M15" s="84"/>
      <c r="N15" s="84"/>
      <c r="O15" s="84"/>
      <c r="P15" s="84"/>
      <c r="Q15" s="81"/>
      <c r="R15" s="81"/>
      <c r="S15" s="81"/>
      <c r="T15" s="81"/>
      <c r="U15" s="81"/>
      <c r="V15" s="81"/>
      <c r="W15" s="81"/>
      <c r="X15" s="81"/>
      <c r="Y15" s="81"/>
      <c r="Z15" s="81"/>
      <c r="AA15" s="81"/>
      <c r="AB15" s="81"/>
      <c r="AC15" s="81"/>
      <c r="AD15" s="81"/>
    </row>
    <row r="16" spans="2:30" s="80" customFormat="1" x14ac:dyDescent="0.2">
      <c r="B16" s="83"/>
      <c r="Q16" s="81"/>
      <c r="R16" s="81"/>
      <c r="S16" s="81"/>
      <c r="T16" s="81"/>
      <c r="U16" s="81"/>
      <c r="V16" s="81"/>
      <c r="W16" s="81"/>
      <c r="X16" s="81"/>
      <c r="Y16" s="81"/>
      <c r="Z16" s="81"/>
      <c r="AA16" s="81"/>
      <c r="AB16" s="81"/>
      <c r="AC16" s="81"/>
      <c r="AD16" s="81"/>
    </row>
    <row r="17" spans="3:30" s="80" customFormat="1" x14ac:dyDescent="0.2">
      <c r="C17" s="82"/>
      <c r="D17" s="82"/>
      <c r="E17" s="82"/>
      <c r="F17" s="82"/>
      <c r="G17" s="82"/>
      <c r="H17" s="82"/>
      <c r="I17" s="82"/>
      <c r="J17" s="82"/>
      <c r="K17" s="82"/>
      <c r="L17" s="82"/>
      <c r="M17" s="82"/>
      <c r="N17" s="82"/>
      <c r="O17" s="82"/>
      <c r="P17" s="82"/>
      <c r="Q17" s="81"/>
      <c r="R17" s="81"/>
      <c r="S17" s="81"/>
      <c r="T17" s="81"/>
      <c r="U17" s="81"/>
      <c r="V17" s="81"/>
      <c r="W17" s="81"/>
      <c r="X17" s="81"/>
      <c r="Y17" s="81"/>
      <c r="Z17" s="81"/>
      <c r="AA17" s="81"/>
      <c r="AB17" s="81"/>
      <c r="AC17" s="81"/>
      <c r="AD17" s="81"/>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2018-02-13T10:56:05Z</dcterms:created>
  <dcterms:modified xsi:type="dcterms:W3CDTF">2018-02-13T10:56:57Z</dcterms:modified>
</cp:coreProperties>
</file>