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Q24" i="1" s="1"/>
  <c r="S24" i="1"/>
  <c r="R24" i="1"/>
  <c r="P24" i="1"/>
  <c r="O24" i="1"/>
  <c r="N24" i="1"/>
  <c r="M24" i="1"/>
  <c r="L24" i="1"/>
  <c r="K24" i="1" s="1"/>
  <c r="J24" i="1"/>
  <c r="I24" i="1"/>
  <c r="H24" i="1"/>
  <c r="E24" i="1" s="1"/>
  <c r="G24" i="1"/>
  <c r="F24" i="1"/>
  <c r="V23" i="1"/>
  <c r="U23" i="1"/>
  <c r="T23" i="1"/>
  <c r="S23" i="1"/>
  <c r="R23" i="1"/>
  <c r="Q23" i="1" s="1"/>
  <c r="P23" i="1"/>
  <c r="O23" i="1"/>
  <c r="N23" i="1"/>
  <c r="K23" i="1" s="1"/>
  <c r="M23" i="1"/>
  <c r="L23" i="1"/>
  <c r="J23" i="1"/>
  <c r="I23" i="1"/>
  <c r="H23" i="1"/>
  <c r="G23" i="1"/>
  <c r="F23" i="1"/>
  <c r="E23" i="1" s="1"/>
  <c r="V22" i="1"/>
  <c r="U22" i="1"/>
  <c r="T22" i="1"/>
  <c r="S22" i="1"/>
  <c r="R22" i="1"/>
  <c r="Q22" i="1" s="1"/>
  <c r="P22" i="1"/>
  <c r="O22" i="1"/>
  <c r="N22" i="1"/>
  <c r="M22" i="1"/>
  <c r="L22" i="1"/>
  <c r="K22" i="1" s="1"/>
  <c r="J22" i="1"/>
  <c r="I22" i="1"/>
  <c r="H22" i="1"/>
  <c r="E22" i="1" s="1"/>
  <c r="G22" i="1"/>
  <c r="F22" i="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K11" i="1" l="1"/>
  <c r="K15" i="1" s="1"/>
  <c r="E17" i="1"/>
  <c r="E19" i="1" s="1"/>
  <c r="Q17" i="1"/>
  <c r="Q19" i="1" s="1"/>
  <c r="K21" i="1"/>
  <c r="K25"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<sst xmlns="http://schemas.openxmlformats.org/spreadsheetml/2006/main" count="97" uniqueCount="62">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</sst>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20020504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קרן הגמלאות המרכזית של עובדי ההסתדרות בע"מ</v>
          </cell>
          <cell r="F13">
            <v>2017</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431</v>
          </cell>
          <cell r="E12">
            <v>75</v>
          </cell>
          <cell r="F12">
            <v>26</v>
          </cell>
          <cell r="G12">
            <v>4</v>
          </cell>
          <cell r="AB12">
            <v>329</v>
          </cell>
          <cell r="AC12">
            <v>102</v>
          </cell>
          <cell r="AD12">
            <v>1</v>
          </cell>
          <cell r="AE12">
            <v>2</v>
          </cell>
          <cell r="AF12">
            <v>1</v>
          </cell>
        </row>
        <row r="13">
          <cell r="D13">
            <v>5</v>
          </cell>
          <cell r="E13">
            <v>4</v>
          </cell>
          <cell r="F13">
            <v>2</v>
          </cell>
          <cell r="AC13">
            <v>3</v>
          </cell>
        </row>
        <row r="16">
          <cell r="C16">
            <v>547</v>
          </cell>
          <cell r="I16">
            <v>0</v>
          </cell>
          <cell r="O16">
            <v>0</v>
          </cell>
          <cell r="U16">
            <v>0</v>
          </cell>
          <cell r="AA16">
            <v>438</v>
          </cell>
        </row>
        <row r="21">
          <cell r="C21">
            <v>0</v>
          </cell>
          <cell r="I21">
            <v>0</v>
          </cell>
          <cell r="O21">
            <v>0</v>
          </cell>
          <cell r="U21">
            <v>0</v>
          </cell>
          <cell r="AA21">
            <v>0</v>
          </cell>
        </row>
        <row r="23">
          <cell r="AC23">
            <v>3</v>
          </cell>
          <cell r="AD23">
            <v>2</v>
          </cell>
          <cell r="AE23">
            <v>3</v>
          </cell>
          <cell r="AF23">
            <v>1</v>
          </cell>
        </row>
        <row r="25">
          <cell r="D25">
            <v>1</v>
          </cell>
          <cell r="E25">
            <v>2</v>
          </cell>
          <cell r="F25">
            <v>1</v>
          </cell>
          <cell r="G25">
            <v>1</v>
          </cell>
          <cell r="H25">
            <v>1</v>
          </cell>
        </row>
        <row r="26">
          <cell r="AD26">
            <v>1</v>
          </cell>
          <cell r="AF26">
            <v>1</v>
          </cell>
        </row>
        <row r="27">
          <cell r="C27">
            <v>6</v>
          </cell>
          <cell r="I27">
            <v>0</v>
          </cell>
          <cell r="O27">
            <v>0</v>
          </cell>
          <cell r="U27">
            <v>0</v>
          </cell>
          <cell r="AA27">
            <v>11</v>
          </cell>
        </row>
      </sheetData>
      <sheetData sheetId="6" refreshError="1"/>
      <sheetData sheetId="7">
        <row r="14">
          <cell r="D14">
            <v>1733</v>
          </cell>
          <cell r="E14">
            <v>77</v>
          </cell>
          <cell r="F14">
            <v>236</v>
          </cell>
          <cell r="G14">
            <v>170</v>
          </cell>
          <cell r="H14">
            <v>123</v>
          </cell>
          <cell r="I14">
            <v>254</v>
          </cell>
          <cell r="J14">
            <v>873</v>
          </cell>
          <cell r="K14">
            <v>1829</v>
          </cell>
          <cell r="L14">
            <v>1720</v>
          </cell>
          <cell r="M14">
            <v>94</v>
          </cell>
          <cell r="O14">
            <v>3</v>
          </cell>
          <cell r="P14">
            <v>4</v>
          </cell>
          <cell r="Q14">
            <v>8</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המרכזית של עובדי ההסתדרות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0.979890310786106</v>
      </c>
      <c r="F11" s="38">
        <f>IF('[1] פנסיוני א3'!D12+'[1] פנסיוני א3'!J12=0,0,('[1] פנסיוני א3'!D12+'[1] פנסיוני א3'!J12)/('[1] פנסיוני א3'!$C$16+'[1] פנסיוני א3'!$I$16))</f>
        <v>0.78793418647166358</v>
      </c>
      <c r="G11" s="38">
        <f>IF('[1] פנסיוני א3'!E12+'[1] פנסיוני א3'!K12=0,0,('[1] פנסיוני א3'!E12+'[1] פנסיוני א3'!K12)/('[1] פנסיוני א3'!$C$16+'[1] פנסיוני א3'!$I$16))</f>
        <v>0.13711151736745886</v>
      </c>
      <c r="H11" s="38">
        <f>IF('[1] פנסיוני א3'!F12+'[1] פנסיוני א3'!L12=0,0,('[1] פנסיוני א3'!F12+'[1] פנסיוני א3'!L12)/('[1] פנסיוני א3'!$C$16+'[1] פנסיוני א3'!$I$16))</f>
        <v>4.7531992687385741E-2</v>
      </c>
      <c r="I11" s="38">
        <f>IF('[1] פנסיוני א3'!G12+'[1] פנסיוני א3'!M12=0,0,('[1] פנסיוני א3'!G12+'[1] פנסיוני א3'!M12)/('[1] פנסיוני א3'!$C$16+'[1] פנסיוני א3'!$I$16))</f>
        <v>7.3126142595978062E-3</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0.99315068493150693</v>
      </c>
      <c r="R11" s="38">
        <f>IF('[1] פנסיוני א3'!AB12=0,0,('[1] פנסיוני א3'!AB12/'[1] פנסיוני א3'!$AA$16))</f>
        <v>0.75114155251141557</v>
      </c>
      <c r="S11" s="38">
        <f>IF('[1] פנסיוני א3'!AC12=0,0,('[1] פנסיוני א3'!AC12/'[1] פנסיוני א3'!$AA$16))</f>
        <v>0.23287671232876711</v>
      </c>
      <c r="T11" s="38">
        <f>IF('[1] פנסיוני א3'!AD12=0,0,('[1] פנסיוני א3'!AD12/'[1] פנסיוני א3'!$AA$16))</f>
        <v>2.2831050228310501E-3</v>
      </c>
      <c r="U11" s="38">
        <f>IF('[1] פנסיוני א3'!AE12=0,0,('[1] פנסיוני א3'!AE12/'[1] פנסיוני א3'!$AA$16))</f>
        <v>4.5662100456621002E-3</v>
      </c>
      <c r="V11" s="40">
        <f>IF('[1] פנסיוני א3'!AF12=0,0,('[1] פנסיוני א3'!AF12/'[1] פנסיוני א3'!$AA$16))</f>
        <v>2.2831050228310501E-3</v>
      </c>
    </row>
    <row r="12" spans="1:22" x14ac:dyDescent="0.2">
      <c r="A12" s="33">
        <v>4</v>
      </c>
      <c r="B12" s="34" t="s">
        <v>32</v>
      </c>
      <c r="C12" s="35"/>
      <c r="D12" s="36"/>
      <c r="E12" s="37">
        <f>SUM(F12:J12)</f>
        <v>2.0109689213893965E-2</v>
      </c>
      <c r="F12" s="38">
        <f>IF('[1] פנסיוני א3'!D13+'[1] פנסיוני א3'!J13=0,0,('[1] פנסיוני א3'!D13+'[1] פנסיוני א3'!J13)/('[1] פנסיוני א3'!$C$16+'[1] פנסיוני א3'!$I$16))</f>
        <v>9.140767824497258E-3</v>
      </c>
      <c r="G12" s="38">
        <f>IF('[1] פנסיוני א3'!E13+'[1] פנסיוני א3'!K13=0,0,('[1] פנסיוני א3'!E13+'[1] פנסיוני א3'!K13)/('[1] פנסיוני א3'!$C$16+'[1] פנסיוני א3'!$I$16))</f>
        <v>7.3126142595978062E-3</v>
      </c>
      <c r="H12" s="38">
        <f>IF('[1] פנסיוני א3'!F13+'[1] פנסיוני א3'!L13=0,0,('[1] פנסיוני א3'!F13+'[1] פנסיוני א3'!L13)/('[1] פנסיוני א3'!$C$16+'[1] פנסיוני א3'!$I$16))</f>
        <v>3.6563071297989031E-3</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6.8493150684931503E-3</v>
      </c>
      <c r="R12" s="38">
        <f>IF('[1] פנסיוני א3'!AB13=0,0,('[1] פנסיוני א3'!AB13/'[1] פנסיוני א3'!$AA$16))</f>
        <v>0</v>
      </c>
      <c r="S12" s="38">
        <f>IF('[1] פנסיוני א3'!AC13=0,0,('[1] פנסיוני א3'!AC13/'[1] פנסיוני א3'!$AA$16))</f>
        <v>6.8493150684931503E-3</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0.79707495429616082</v>
      </c>
      <c r="G15" s="43">
        <f t="shared" si="0"/>
        <v>0.14442413162705667</v>
      </c>
      <c r="H15" s="43">
        <f t="shared" si="0"/>
        <v>5.1188299817184646E-2</v>
      </c>
      <c r="I15" s="43">
        <f t="shared" si="0"/>
        <v>7.3126142595978062E-3</v>
      </c>
      <c r="J15" s="43">
        <f t="shared" si="0"/>
        <v>0</v>
      </c>
      <c r="K15" s="37">
        <f t="shared" si="0"/>
        <v>0</v>
      </c>
      <c r="L15" s="43">
        <f t="shared" si="0"/>
        <v>0</v>
      </c>
      <c r="M15" s="43">
        <f t="shared" si="0"/>
        <v>0</v>
      </c>
      <c r="N15" s="43">
        <f t="shared" si="0"/>
        <v>0</v>
      </c>
      <c r="O15" s="43">
        <f t="shared" si="0"/>
        <v>0</v>
      </c>
      <c r="P15" s="43">
        <f t="shared" si="0"/>
        <v>0</v>
      </c>
      <c r="Q15" s="37">
        <f t="shared" si="0"/>
        <v>1</v>
      </c>
      <c r="R15" s="43">
        <f t="shared" si="0"/>
        <v>0.75114155251141557</v>
      </c>
      <c r="S15" s="43">
        <f t="shared" si="0"/>
        <v>0.23972602739726026</v>
      </c>
      <c r="T15" s="43">
        <f t="shared" si="0"/>
        <v>2.2831050228310501E-3</v>
      </c>
      <c r="U15" s="43">
        <f t="shared" si="0"/>
        <v>4.5662100456621002E-3</v>
      </c>
      <c r="V15" s="44">
        <f t="shared" si="0"/>
        <v>2.2831050228310501E-3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0.81818181818181823</v>
      </c>
      <c r="R21" s="38">
        <f>IF('[1] פנסיוני א3'!AB23=0,0,('[1] פנסיוני א3'!AB23/'[1] פנסיוני א3'!$AA$27))</f>
        <v>0</v>
      </c>
      <c r="S21" s="38">
        <f>IF('[1] פנסיוני א3'!AC23=0,0,('[1] פנסיוני א3'!AC23/'[1] פנסיוני א3'!$AA$27))</f>
        <v>0.27272727272727271</v>
      </c>
      <c r="T21" s="38">
        <f>IF('[1] פנסיוני א3'!AD23=0,0,('[1] פנסיוני א3'!AD23/'[1] פנסיוני א3'!$AA$27))</f>
        <v>0.18181818181818182</v>
      </c>
      <c r="U21" s="38">
        <f>IF('[1] פנסיוני א3'!AE23=0,0,('[1] פנסיוני א3'!AE23/'[1] פנסיוני א3'!$AA$27))</f>
        <v>0.27272727272727271</v>
      </c>
      <c r="V21" s="40">
        <f>IF('[1] פנסיוני א3'!AF23=0,0,('[1] פנסיוני א3'!AF23/'[1] פנסיוני א3'!$AA$27))</f>
        <v>9.0909090909090912E-2</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0.99999999999999989</v>
      </c>
      <c r="F23" s="59">
        <f>IF('[1] פנסיוני א3'!D25+'[1] פנסיוני א3'!J25=0,0,('[1] פנסיוני א3'!D25+'[1] פנסיוני א3'!J25)/('[1] פנסיוני א3'!$C$27+'[1] פנסיוני א3'!$I$27))</f>
        <v>0.16666666666666666</v>
      </c>
      <c r="G23" s="59">
        <f>IF('[1] פנסיוני א3'!E25+'[1] פנסיוני א3'!K25=0,0,('[1] פנסיוני א3'!E25+'[1] פנסיוני א3'!K25)/('[1] פנסיוני א3'!$C$27+'[1] פנסיוני א3'!$I$27))</f>
        <v>0.33333333333333331</v>
      </c>
      <c r="H23" s="59">
        <f>IF('[1] פנסיוני א3'!F25+'[1] פנסיוני א3'!L25=0,0,('[1] פנסיוני א3'!F25+'[1] פנסיוני א3'!L25)/('[1] פנסיוני א3'!$C$27+'[1] פנסיוני א3'!$I$27))</f>
        <v>0.16666666666666666</v>
      </c>
      <c r="I23" s="59">
        <f>IF('[1] פנסיוני א3'!G25+'[1] פנסיוני א3'!M25=0,0,('[1] פנסיוני א3'!G25+'[1] פנסיוני א3'!M25)/('[1] פנסיוני א3'!$C$27+'[1] פנסיוני א3'!$I$27))</f>
        <v>0.16666666666666666</v>
      </c>
      <c r="J23" s="60">
        <f>IF('[1] פנסיוני א3'!H25+'[1] פנסיוני א3'!N25=0,0,('[1] פנסיוני א3'!H25+'[1] פנסיוני א3'!N25)/('[1] פנסיוני א3'!$C$27+'[1] פנסיוני א3'!$I$27))</f>
        <v>0.16666666666666666</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0.18181818181818182</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9.0909090909090912E-2</v>
      </c>
      <c r="U24" s="38">
        <f>IF('[1] פנסיוני א3'!AE26=0,0,('[1] פנסיוני א3'!AE26/'[1] פנסיוני א3'!$AA$27))</f>
        <v>0</v>
      </c>
      <c r="V24" s="40">
        <f>IF('[1] פנסיוני א3'!AF26=0,0,('[1] פנסיוני א3'!AF26/'[1] פנסיוני א3'!$AA$27))</f>
        <v>9.0909090909090912E-2</v>
      </c>
    </row>
    <row r="25" spans="1:22" ht="13.5" thickBot="1" x14ac:dyDescent="0.25">
      <c r="A25" s="63">
        <v>5</v>
      </c>
      <c r="B25" s="64" t="s">
        <v>43</v>
      </c>
      <c r="C25" s="65"/>
      <c r="D25" s="66"/>
      <c r="E25" s="67">
        <f t="shared" ref="E25:V25" si="2">SUM(E21:E24)</f>
        <v>0.99999999999999989</v>
      </c>
      <c r="F25" s="68">
        <f t="shared" si="2"/>
        <v>0.16666666666666666</v>
      </c>
      <c r="G25" s="69">
        <f t="shared" si="2"/>
        <v>0.33333333333333331</v>
      </c>
      <c r="H25" s="69">
        <f t="shared" si="2"/>
        <v>0.16666666666666666</v>
      </c>
      <c r="I25" s="69">
        <f t="shared" si="2"/>
        <v>0.16666666666666666</v>
      </c>
      <c r="J25" s="70">
        <f t="shared" si="2"/>
        <v>0.16666666666666666</v>
      </c>
      <c r="K25" s="67">
        <f t="shared" si="2"/>
        <v>0</v>
      </c>
      <c r="L25" s="68">
        <f t="shared" si="2"/>
        <v>0</v>
      </c>
      <c r="M25" s="69">
        <f t="shared" si="2"/>
        <v>0</v>
      </c>
      <c r="N25" s="69">
        <f t="shared" si="2"/>
        <v>0</v>
      </c>
      <c r="O25" s="69">
        <f t="shared" si="2"/>
        <v>0</v>
      </c>
      <c r="P25" s="70">
        <f t="shared" si="2"/>
        <v>0</v>
      </c>
      <c r="Q25" s="67">
        <f t="shared" si="2"/>
        <v>1</v>
      </c>
      <c r="R25" s="68">
        <f t="shared" si="2"/>
        <v>0</v>
      </c>
      <c r="S25" s="69">
        <f t="shared" si="2"/>
        <v>0.27272727272727271</v>
      </c>
      <c r="T25" s="69">
        <f t="shared" si="2"/>
        <v>0.27272727272727271</v>
      </c>
      <c r="U25" s="69">
        <f t="shared" si="2"/>
        <v>0.27272727272727271</v>
      </c>
      <c r="V25" s="70">
        <f t="shared" si="2"/>
        <v>0.18181818181818182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המרכזית של עובדי ההסתדרות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4.4431621465666475E-2</v>
      </c>
      <c r="E10" s="104">
        <f>IF('[1]נספח א4 - P'!$D$14=0,"",'[1]נספח א4 - P'!F14/'[1]נספח א4 - P'!$D$14)</f>
        <v>0.1361800346220427</v>
      </c>
      <c r="F10" s="104">
        <f>IF('[1]נספח א4 - P'!$D$14=0,"",'[1]נספח א4 - P'!G14/'[1]נספח א4 - P'!$D$14)</f>
        <v>9.8095787651471436E-2</v>
      </c>
      <c r="G10" s="104">
        <f>IF('[1]נספח א4 - P'!$D$14=0,"",'[1]נספח א4 - P'!H14/'[1]נספח א4 - P'!$D$14)</f>
        <v>7.0975187536064632E-2</v>
      </c>
      <c r="H10" s="104">
        <f>IF('[1]נספח א4 - P'!$D$14=0,"",'[1]נספח א4 - P'!I14/'[1]נספח א4 - P'!$D$14)</f>
        <v>0.14656664743219849</v>
      </c>
      <c r="I10" s="104">
        <f>IF('[1]נספח א4 - P'!$D$14=0,"",'[1]נספח א4 - P'!J14/'[1]נספח א4 - P'!$D$14)</f>
        <v>0.50375072129255627</v>
      </c>
      <c r="J10" s="104">
        <f>IF('[1]נספח א4 - P'!$K$14=0,"",'[1]נספח א4 - P'!K14/'[1]נספח א4 - P'!$K$14)</f>
        <v>1</v>
      </c>
      <c r="K10" s="104">
        <f>IF('[1]נספח א4 - P'!$K$14=0,"",'[1]נספח א4 - P'!L14/'[1]נספח א4 - P'!$K$14)</f>
        <v>0.94040459267359211</v>
      </c>
      <c r="L10" s="104">
        <f>IF('[1]נספח א4 - P'!$K$14=0,"",'[1]נספח א4 - P'!M14/'[1]נספח א4 - P'!$K$14)</f>
        <v>5.139420448332422E-2</v>
      </c>
      <c r="M10" s="104">
        <f>IF('[1]נספח א4 - P'!$K$14=0,"",'[1]נספח א4 - P'!N14/'[1]נספח א4 - P'!$K$14)</f>
        <v>0</v>
      </c>
      <c r="N10" s="104">
        <f>IF('[1]נספח א4 - P'!$K$14=0,"",'[1]נספח א4 - P'!O14/'[1]נספח א4 - P'!$K$14)</f>
        <v>1.6402405686167304E-3</v>
      </c>
      <c r="O10" s="104">
        <f>IF('[1]נספח א4 - P'!$K$14=0,"",'[1]נספח א4 - P'!P14/'[1]נספח א4 - P'!$K$14)</f>
        <v>2.1869874248223072E-3</v>
      </c>
      <c r="P10" s="105">
        <f>IF('[1]נספח א4 - P'!$K$14=0,"",'[1]נספח א4 - P'!Q14/'[1]נספח א4 - P'!$K$14)</f>
        <v>4.3739748496446143E-3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2018-02-13T10:44:29Z</dcterms:created>
  <dcterms:modified xsi:type="dcterms:W3CDTF">2018-02-13T10:45:47Z</dcterms:modified>
</cp:coreProperties>
</file>