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bookViews>
  <sheets>
    <sheet name=" פנסיוני ב3" sheetId="1" r:id="rId1"/>
    <sheet name="נספח ב4 - G" sheetId="2" r:id="rId2"/>
    <sheet name="נספח ב4 - P" sheetId="3" r:id="rId3"/>
  </sheets>
  <externalReferences>
    <externalReference r:id="rId4"/>
    <externalReference r:id="rId5"/>
    <externalReference r:id="rId6"/>
    <externalReference r:id="rId7"/>
    <externalReference r:id="rId8"/>
    <externalReference r:id="rId9"/>
  </externalReferences>
  <definedNames>
    <definedName name="company">[2]Information!$M$24</definedName>
    <definedName name="list_all" localSheetId="1">'[6]רשימת גופים 2009'!$A$1:$C$139</definedName>
    <definedName name="list_all" localSheetId="2">'[6]רשימת גופים 2009'!$A$1:$C$139</definedName>
    <definedName name="List_All">'[3]רשימות מערכת'!$A$2:$C$208</definedName>
    <definedName name="List_All_Periods" localSheetId="1">#REF!</definedName>
    <definedName name="List_All_Periods">#REF!</definedName>
    <definedName name="list_name" localSheetId="1">'[6]רשימת גופים 2009'!$A$1:$A$139</definedName>
    <definedName name="list_name" localSheetId="2">'[6]רשימת גופים 2009'!$A$1:$A$139</definedName>
    <definedName name="List_Name">'[4]רשימות מערכת'!$A$2:$A$201</definedName>
    <definedName name="List_Names">'[1]רשימת גופים'!$A$3:$A$230</definedName>
    <definedName name="List_Period" localSheetId="1">#REF!</definedName>
    <definedName name="List_Period">#REF!</definedName>
    <definedName name="list_type" localSheetId="1">#REF!</definedName>
    <definedName name="list_type">#REF!</definedName>
    <definedName name="List_year" localSheetId="1">#REF!</definedName>
    <definedName name="List_year">#REF!</definedName>
    <definedName name="mess1" localSheetId="1">[5]הוראות!#REF!</definedName>
    <definedName name="mess1">[5]הוראות!#REF!</definedName>
    <definedName name="mess2">[3]הוראות!$N$16</definedName>
    <definedName name="mess3">[3]הוראות!$N$17</definedName>
    <definedName name="messname" localSheetId="1">#REF!</definedName>
    <definedName name="messname">#REF!</definedName>
    <definedName name="name" localSheetId="1">#REF!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3" l="1"/>
  <c r="O10" i="3"/>
  <c r="N10" i="3"/>
  <c r="M10" i="3"/>
  <c r="L10" i="3"/>
  <c r="K10" i="3"/>
  <c r="J10" i="3"/>
  <c r="I10" i="3"/>
  <c r="H10" i="3"/>
  <c r="G10" i="3"/>
  <c r="F10" i="3"/>
  <c r="E10" i="3"/>
  <c r="D10" i="3"/>
  <c r="C10" i="3"/>
  <c r="J8" i="3"/>
  <c r="B3" i="3"/>
  <c r="B2" i="3"/>
  <c r="B1" i="3"/>
  <c r="P10" i="2"/>
  <c r="O10" i="2"/>
  <c r="N10" i="2"/>
  <c r="M10" i="2"/>
  <c r="L10" i="2"/>
  <c r="K10" i="2"/>
  <c r="J10" i="2"/>
  <c r="I10" i="2"/>
  <c r="H10" i="2"/>
  <c r="G10" i="2"/>
  <c r="F10" i="2"/>
  <c r="E10" i="2"/>
  <c r="D10" i="2"/>
  <c r="C10" i="2"/>
  <c r="J8" i="2"/>
  <c r="B3" i="2"/>
  <c r="B2" i="2"/>
  <c r="B1" i="2"/>
  <c r="V24" i="1"/>
  <c r="U24" i="1"/>
  <c r="T24" i="1"/>
  <c r="S24" i="1"/>
  <c r="R24" i="1"/>
  <c r="Q24" i="1" s="1"/>
  <c r="P24" i="1"/>
  <c r="O24" i="1"/>
  <c r="N24" i="1"/>
  <c r="M24" i="1"/>
  <c r="L24" i="1"/>
  <c r="K24" i="1"/>
  <c r="J24" i="1"/>
  <c r="I24" i="1"/>
  <c r="H24" i="1"/>
  <c r="G24" i="1"/>
  <c r="F24" i="1"/>
  <c r="E24" i="1" s="1"/>
  <c r="V23" i="1"/>
  <c r="U23" i="1"/>
  <c r="T23" i="1"/>
  <c r="S23" i="1"/>
  <c r="R23" i="1"/>
  <c r="Q23" i="1"/>
  <c r="P23" i="1"/>
  <c r="O23" i="1"/>
  <c r="N23" i="1"/>
  <c r="M23" i="1"/>
  <c r="L23" i="1"/>
  <c r="K23" i="1" s="1"/>
  <c r="J23" i="1"/>
  <c r="I23" i="1"/>
  <c r="H23" i="1"/>
  <c r="G23" i="1"/>
  <c r="F23" i="1"/>
  <c r="E23" i="1"/>
  <c r="V22" i="1"/>
  <c r="U22" i="1"/>
  <c r="T22" i="1"/>
  <c r="S22" i="1"/>
  <c r="R22" i="1"/>
  <c r="Q22" i="1" s="1"/>
  <c r="P22" i="1"/>
  <c r="O22" i="1"/>
  <c r="N22" i="1"/>
  <c r="M22" i="1"/>
  <c r="L22" i="1"/>
  <c r="K22" i="1"/>
  <c r="J22" i="1"/>
  <c r="I22" i="1"/>
  <c r="H22" i="1"/>
  <c r="G22" i="1"/>
  <c r="F22" i="1"/>
  <c r="E22" i="1" s="1"/>
  <c r="V21" i="1"/>
  <c r="V25" i="1" s="1"/>
  <c r="U21" i="1"/>
  <c r="U25" i="1" s="1"/>
  <c r="T21" i="1"/>
  <c r="T25" i="1" s="1"/>
  <c r="S21" i="1"/>
  <c r="S25" i="1" s="1"/>
  <c r="R21" i="1"/>
  <c r="R25" i="1" s="1"/>
  <c r="Q21" i="1"/>
  <c r="P21" i="1"/>
  <c r="P25" i="1" s="1"/>
  <c r="O21" i="1"/>
  <c r="O25" i="1" s="1"/>
  <c r="N21" i="1"/>
  <c r="N25" i="1" s="1"/>
  <c r="M21" i="1"/>
  <c r="M25" i="1" s="1"/>
  <c r="L21" i="1"/>
  <c r="L25" i="1" s="1"/>
  <c r="J21" i="1"/>
  <c r="J25" i="1" s="1"/>
  <c r="I21" i="1"/>
  <c r="E21" i="1" s="1"/>
  <c r="E25" i="1" s="1"/>
  <c r="H21" i="1"/>
  <c r="H25" i="1" s="1"/>
  <c r="G21" i="1"/>
  <c r="G25" i="1" s="1"/>
  <c r="F21" i="1"/>
  <c r="F25" i="1" s="1"/>
  <c r="V18" i="1"/>
  <c r="U18" i="1"/>
  <c r="T18" i="1"/>
  <c r="S18" i="1"/>
  <c r="R18" i="1"/>
  <c r="Q18" i="1"/>
  <c r="P18" i="1"/>
  <c r="O18" i="1"/>
  <c r="N18" i="1"/>
  <c r="M18" i="1"/>
  <c r="L18" i="1"/>
  <c r="K18" i="1" s="1"/>
  <c r="J18" i="1"/>
  <c r="I18" i="1"/>
  <c r="H18" i="1"/>
  <c r="G18" i="1"/>
  <c r="F18" i="1"/>
  <c r="E18" i="1"/>
  <c r="V17" i="1"/>
  <c r="V19" i="1" s="1"/>
  <c r="U17" i="1"/>
  <c r="U19" i="1" s="1"/>
  <c r="T17" i="1"/>
  <c r="T19" i="1" s="1"/>
  <c r="S17" i="1"/>
  <c r="S19" i="1" s="1"/>
  <c r="R17" i="1"/>
  <c r="R19" i="1" s="1"/>
  <c r="P17" i="1"/>
  <c r="P19" i="1" s="1"/>
  <c r="O17" i="1"/>
  <c r="O19" i="1" s="1"/>
  <c r="N17" i="1"/>
  <c r="N19" i="1" s="1"/>
  <c r="M17" i="1"/>
  <c r="M19" i="1" s="1"/>
  <c r="L17" i="1"/>
  <c r="L19" i="1" s="1"/>
  <c r="K17" i="1"/>
  <c r="J17" i="1"/>
  <c r="J19" i="1" s="1"/>
  <c r="I17" i="1"/>
  <c r="I19" i="1" s="1"/>
  <c r="H17" i="1"/>
  <c r="H19" i="1" s="1"/>
  <c r="G17" i="1"/>
  <c r="G19" i="1" s="1"/>
  <c r="F17" i="1"/>
  <c r="F19" i="1" s="1"/>
  <c r="V14" i="1"/>
  <c r="U14" i="1"/>
  <c r="T14" i="1"/>
  <c r="S14" i="1"/>
  <c r="R14" i="1"/>
  <c r="Q14" i="1" s="1"/>
  <c r="P14" i="1"/>
  <c r="O14" i="1"/>
  <c r="K14" i="1" s="1"/>
  <c r="N14" i="1"/>
  <c r="M14" i="1"/>
  <c r="L14" i="1"/>
  <c r="J14" i="1"/>
  <c r="I14" i="1"/>
  <c r="H14" i="1"/>
  <c r="G14" i="1"/>
  <c r="F14" i="1"/>
  <c r="E14" i="1" s="1"/>
  <c r="V13" i="1"/>
  <c r="U13" i="1"/>
  <c r="T13" i="1"/>
  <c r="S13" i="1"/>
  <c r="R13" i="1"/>
  <c r="Q13" i="1"/>
  <c r="P13" i="1"/>
  <c r="O13" i="1"/>
  <c r="N13" i="1"/>
  <c r="M13" i="1"/>
  <c r="L13" i="1"/>
  <c r="K13" i="1" s="1"/>
  <c r="J13" i="1"/>
  <c r="I13" i="1"/>
  <c r="E13" i="1" s="1"/>
  <c r="H13" i="1"/>
  <c r="G13" i="1"/>
  <c r="F13" i="1"/>
  <c r="V12" i="1"/>
  <c r="U12" i="1"/>
  <c r="T12" i="1"/>
  <c r="S12" i="1"/>
  <c r="R12" i="1"/>
  <c r="Q12" i="1" s="1"/>
  <c r="P12" i="1"/>
  <c r="O12" i="1"/>
  <c r="N12" i="1"/>
  <c r="M12" i="1"/>
  <c r="L12" i="1"/>
  <c r="K12" i="1"/>
  <c r="J12" i="1"/>
  <c r="I12" i="1"/>
  <c r="H12" i="1"/>
  <c r="G12" i="1"/>
  <c r="F12" i="1"/>
  <c r="E12" i="1" s="1"/>
  <c r="V11" i="1"/>
  <c r="V15" i="1" s="1"/>
  <c r="U11" i="1"/>
  <c r="Q11" i="1" s="1"/>
  <c r="T11" i="1"/>
  <c r="T15" i="1" s="1"/>
  <c r="S11" i="1"/>
  <c r="S15" i="1" s="1"/>
  <c r="R11" i="1"/>
  <c r="R15" i="1" s="1"/>
  <c r="P11" i="1"/>
  <c r="P15" i="1" s="1"/>
  <c r="O11" i="1"/>
  <c r="O15" i="1" s="1"/>
  <c r="N11" i="1"/>
  <c r="N15" i="1" s="1"/>
  <c r="M11" i="1"/>
  <c r="M15" i="1" s="1"/>
  <c r="L11" i="1"/>
  <c r="L15" i="1" s="1"/>
  <c r="J11" i="1"/>
  <c r="J15" i="1" s="1"/>
  <c r="I11" i="1"/>
  <c r="I15" i="1" s="1"/>
  <c r="H11" i="1"/>
  <c r="H15" i="1" s="1"/>
  <c r="G11" i="1"/>
  <c r="G15" i="1" s="1"/>
  <c r="F11" i="1"/>
  <c r="F15" i="1" s="1"/>
  <c r="B3" i="1"/>
  <c r="B2" i="1"/>
  <c r="B1" i="1"/>
  <c r="Q15" i="1" l="1"/>
  <c r="Q25" i="1"/>
  <c r="K19" i="1"/>
  <c r="K11" i="1"/>
  <c r="K15" i="1" s="1"/>
  <c r="E17" i="1"/>
  <c r="E19" i="1" s="1"/>
  <c r="Q17" i="1"/>
  <c r="Q19" i="1" s="1"/>
  <c r="K21" i="1"/>
  <c r="K25" i="1" s="1"/>
  <c r="U15" i="1"/>
  <c r="I25" i="1"/>
  <c r="E11" i="1"/>
  <c r="E15" i="1" s="1"/>
</calcChain>
</file>

<file path=xl/sharedStrings.xml><?xml version="1.0" encoding="utf-8"?>
<sst xmlns="http://schemas.openxmlformats.org/spreadsheetml/2006/main" count="134" uniqueCount="62">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</sst>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Mivtachim-statistic-bakashot-tviot-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מבטחים מוסד לביטוח סוציאלי של העובדים בע"מ</v>
          </cell>
          <cell r="F13">
            <v>2015</v>
          </cell>
          <cell r="Z13" t="str">
            <v xml:space="preserve">הנתונים ביחידות בודדות לשנת </v>
          </cell>
        </row>
        <row r="29">
          <cell r="B29" t="str">
            <v>נספח ב3 מדדי תביעות בקצבת נכות (א.כ.ע), ריסק מוות וקצבת שארים</v>
          </cell>
        </row>
        <row r="30">
          <cell r="B30" t="str">
            <v>נספח ב4 - מדדי בקשות למשיכת כספים או לקבלת קצבת זקנה (גמל)</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788</v>
          </cell>
          <cell r="E12">
            <v>157</v>
          </cell>
          <cell r="F12">
            <v>93</v>
          </cell>
          <cell r="G12">
            <v>16</v>
          </cell>
          <cell r="H12">
            <v>39</v>
          </cell>
          <cell r="AB12">
            <v>1558</v>
          </cell>
          <cell r="AC12">
            <v>48</v>
          </cell>
          <cell r="AD12">
            <v>143</v>
          </cell>
          <cell r="AE12">
            <v>14</v>
          </cell>
          <cell r="AF12">
            <v>12</v>
          </cell>
        </row>
        <row r="13">
          <cell r="D13">
            <v>7</v>
          </cell>
          <cell r="E13">
            <v>6</v>
          </cell>
          <cell r="F13">
            <v>12</v>
          </cell>
          <cell r="G13">
            <v>23</v>
          </cell>
          <cell r="AB13">
            <v>2</v>
          </cell>
          <cell r="AC13">
            <v>1</v>
          </cell>
        </row>
        <row r="15">
          <cell r="D15">
            <v>2</v>
          </cell>
        </row>
        <row r="16">
          <cell r="C16">
            <v>1143</v>
          </cell>
          <cell r="I16">
            <v>0</v>
          </cell>
          <cell r="O16">
            <v>0</v>
          </cell>
          <cell r="U16">
            <v>0</v>
          </cell>
          <cell r="AA16">
            <v>1778</v>
          </cell>
        </row>
        <row r="21">
          <cell r="C21">
            <v>0</v>
          </cell>
          <cell r="I21">
            <v>0</v>
          </cell>
          <cell r="O21">
            <v>0</v>
          </cell>
          <cell r="U21">
            <v>0</v>
          </cell>
          <cell r="AA21">
            <v>0</v>
          </cell>
        </row>
        <row r="23">
          <cell r="AB23">
            <v>6</v>
          </cell>
          <cell r="AC23">
            <v>8</v>
          </cell>
          <cell r="AD23">
            <v>4</v>
          </cell>
          <cell r="AE23">
            <v>5</v>
          </cell>
          <cell r="AF23">
            <v>1</v>
          </cell>
        </row>
        <row r="24">
          <cell r="F24">
            <v>1</v>
          </cell>
          <cell r="G24">
            <v>2</v>
          </cell>
          <cell r="AC24">
            <v>2</v>
          </cell>
          <cell r="AD24">
            <v>1</v>
          </cell>
          <cell r="AE24">
            <v>1</v>
          </cell>
        </row>
        <row r="25">
          <cell r="E25">
            <v>1</v>
          </cell>
          <cell r="F25">
            <v>2</v>
          </cell>
          <cell r="H25">
            <v>1</v>
          </cell>
          <cell r="AD25">
            <v>2</v>
          </cell>
        </row>
        <row r="26">
          <cell r="D26">
            <v>1</v>
          </cell>
          <cell r="E26">
            <v>1</v>
          </cell>
          <cell r="G26">
            <v>1</v>
          </cell>
          <cell r="H26">
            <v>1</v>
          </cell>
          <cell r="AC26">
            <v>1</v>
          </cell>
          <cell r="AD26">
            <v>3</v>
          </cell>
          <cell r="AE26">
            <v>3</v>
          </cell>
        </row>
        <row r="27">
          <cell r="C27">
            <v>11</v>
          </cell>
          <cell r="I27">
            <v>0</v>
          </cell>
          <cell r="O27">
            <v>0</v>
          </cell>
          <cell r="U27">
            <v>0</v>
          </cell>
          <cell r="AA27">
            <v>37</v>
          </cell>
        </row>
      </sheetData>
      <sheetData sheetId="6">
        <row r="14">
          <cell r="D14">
            <v>5549</v>
          </cell>
          <cell r="E14">
            <v>1202</v>
          </cell>
          <cell r="F14">
            <v>1618</v>
          </cell>
          <cell r="G14">
            <v>775</v>
          </cell>
          <cell r="H14">
            <v>426</v>
          </cell>
          <cell r="I14">
            <v>387</v>
          </cell>
          <cell r="J14">
            <v>1141</v>
          </cell>
          <cell r="K14">
            <v>0</v>
          </cell>
        </row>
      </sheetData>
      <sheetData sheetId="7">
        <row r="14">
          <cell r="D14">
            <v>14866</v>
          </cell>
          <cell r="E14">
            <v>2162</v>
          </cell>
          <cell r="F14">
            <v>1539</v>
          </cell>
          <cell r="G14">
            <v>1157</v>
          </cell>
          <cell r="H14">
            <v>911</v>
          </cell>
          <cell r="I14">
            <v>976</v>
          </cell>
          <cell r="J14">
            <v>8121</v>
          </cell>
          <cell r="K14">
            <v>6482</v>
          </cell>
          <cell r="L14">
            <v>6001</v>
          </cell>
          <cell r="M14">
            <v>432</v>
          </cell>
          <cell r="O14">
            <v>4</v>
          </cell>
          <cell r="P14">
            <v>11</v>
          </cell>
          <cell r="Q14">
            <v>34</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tabSelected="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מבטחים מוסד לביטוח סוציאלי של העובדים בע"מ</v>
      </c>
    </row>
    <row r="3" spans="1:22" ht="12.75" customHeight="1" x14ac:dyDescent="0.3">
      <c r="A3" s="4"/>
      <c r="B3" s="5" t="str">
        <f>CONCATENATE([1]הוראות!Z13,[1]הוראות!F13)</f>
        <v>הנתונים ביחידות בודדות לשנת 2015</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0.95625546806649175</v>
      </c>
      <c r="F11" s="38">
        <f>IF('[1] פנסיוני א3'!D12+'[1] פנסיוני א3'!J12=0,0,('[1] פנסיוני א3'!D12+'[1] פנסיוני א3'!J12)/('[1] פנסיוני א3'!$C$16+'[1] פנסיוני א3'!$I$16))</f>
        <v>0.689413823272091</v>
      </c>
      <c r="G11" s="38">
        <f>IF('[1] פנסיוני א3'!E12+'[1] פנסיוני א3'!K12=0,0,('[1] פנסיוני א3'!E12+'[1] פנסיוני א3'!K12)/('[1] פנסיוני א3'!$C$16+'[1] פנסיוני א3'!$I$16))</f>
        <v>0.13735783027121609</v>
      </c>
      <c r="H11" s="38">
        <f>IF('[1] פנסיוני א3'!F12+'[1] פנסיוני א3'!L12=0,0,('[1] פנסיוני א3'!F12+'[1] פנסיוני א3'!L12)/('[1] פנסיוני א3'!$C$16+'[1] פנסיוני א3'!$I$16))</f>
        <v>8.1364829396325458E-2</v>
      </c>
      <c r="I11" s="38">
        <f>IF('[1] פנסיוני א3'!G12+'[1] פנסיוני א3'!M12=0,0,('[1] פנסיוני א3'!G12+'[1] פנסיוני א3'!M12)/('[1] פנסיוני א3'!$C$16+'[1] פנסיוני א3'!$I$16))</f>
        <v>1.399825021872266E-2</v>
      </c>
      <c r="J11" s="39">
        <f>IF('[1] פנסיוני א3'!H12+'[1] פנסיוני א3'!N12=0,0,('[1] פנסיוני א3'!H12+'[1] פנסיוני א3'!N12)/('[1] פנסיוני א3'!$C$16+'[1] פנסיוני א3'!$I$16))</f>
        <v>3.4120734908136482E-2</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0.99831271091113616</v>
      </c>
      <c r="R11" s="38">
        <f>IF('[1] פנסיוני א3'!AB12=0,0,('[1] פנסיוני א3'!AB12/'[1] פנסיוני א3'!$AA$16))</f>
        <v>0.87626546681664796</v>
      </c>
      <c r="S11" s="38">
        <f>IF('[1] פנסיוני א3'!AC12=0,0,('[1] פנסיוני א3'!AC12/'[1] פנסיוני א3'!$AA$16))</f>
        <v>2.6996625421822271E-2</v>
      </c>
      <c r="T11" s="38">
        <f>IF('[1] פנסיוני א3'!AD12=0,0,('[1] פנסיוני א3'!AD12/'[1] פנסיוני א3'!$AA$16))</f>
        <v>8.0427446569178856E-2</v>
      </c>
      <c r="U11" s="38">
        <f>IF('[1] פנסיוני א3'!AE12=0,0,('[1] פנסיוני א3'!AE12/'[1] פנסיוני א3'!$AA$16))</f>
        <v>7.874015748031496E-3</v>
      </c>
      <c r="V11" s="40">
        <f>IF('[1] פנסיוני א3'!AF12=0,0,('[1] פנסיוני א3'!AF12/'[1] פנסיוני א3'!$AA$16))</f>
        <v>6.7491563554555678E-3</v>
      </c>
    </row>
    <row r="12" spans="1:22" x14ac:dyDescent="0.2">
      <c r="A12" s="33">
        <v>4</v>
      </c>
      <c r="B12" s="34" t="s">
        <v>32</v>
      </c>
      <c r="C12" s="35"/>
      <c r="D12" s="36"/>
      <c r="E12" s="37">
        <f>SUM(F12:J12)</f>
        <v>4.1994750656167978E-2</v>
      </c>
      <c r="F12" s="38">
        <f>IF('[1] פנסיוני א3'!D13+'[1] פנסיוני א3'!J13=0,0,('[1] פנסיוני א3'!D13+'[1] פנסיוני א3'!J13)/('[1] פנסיוני א3'!$C$16+'[1] פנסיוני א3'!$I$16))</f>
        <v>6.1242344706911632E-3</v>
      </c>
      <c r="G12" s="38">
        <f>IF('[1] פנסיוני א3'!E13+'[1] פנסיוני א3'!K13=0,0,('[1] פנסיוני א3'!E13+'[1] פנסיוני א3'!K13)/('[1] פנסיוני א3'!$C$16+'[1] פנסיוני א3'!$I$16))</f>
        <v>5.2493438320209973E-3</v>
      </c>
      <c r="H12" s="38">
        <f>IF('[1] פנסיוני א3'!F13+'[1] פנסיוני א3'!L13=0,0,('[1] פנסיוני א3'!F13+'[1] פנסיוני א3'!L13)/('[1] פנסיוני א3'!$C$16+'[1] פנסיוני א3'!$I$16))</f>
        <v>1.0498687664041995E-2</v>
      </c>
      <c r="I12" s="38">
        <f>IF('[1] פנסיוני א3'!G13+'[1] פנסיוני א3'!M13=0,0,('[1] פנסיוני א3'!G13+'[1] פנסיוני א3'!M13)/('[1] פנסיוני א3'!$C$16+'[1] פנסיוני א3'!$I$16))</f>
        <v>2.0122484689413824E-2</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1.6872890888638922E-3</v>
      </c>
      <c r="R12" s="38">
        <f>IF('[1] פנסיוני א3'!AB13=0,0,('[1] פנסיוני א3'!AB13/'[1] פנסיוני א3'!$AA$16))</f>
        <v>1.1248593925759281E-3</v>
      </c>
      <c r="S12" s="38">
        <f>IF('[1] פנסיוני א3'!AC13=0,0,('[1] פנסיוני א3'!AC13/'[1] פנסיוני א3'!$AA$16))</f>
        <v>5.6242969628796406E-4</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1.7497812773403325E-3</v>
      </c>
      <c r="F14" s="38">
        <f>IF('[1] פנסיוני א3'!D15+'[1] פנסיוני א3'!J15=0,0,('[1] פנסיוני א3'!D15+'[1] פנסיוני א3'!J15)/('[1] פנסיוני א3'!$C$16+'[1] פנסיוני א3'!$I$16))</f>
        <v>1.7497812773403325E-3</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0.69728783902012259</v>
      </c>
      <c r="G15" s="43">
        <f t="shared" si="0"/>
        <v>0.14260717410323709</v>
      </c>
      <c r="H15" s="43">
        <f t="shared" si="0"/>
        <v>9.1863517060367453E-2</v>
      </c>
      <c r="I15" s="43">
        <f t="shared" si="0"/>
        <v>3.4120734908136482E-2</v>
      </c>
      <c r="J15" s="43">
        <f t="shared" si="0"/>
        <v>3.4120734908136482E-2</v>
      </c>
      <c r="K15" s="37">
        <f t="shared" si="0"/>
        <v>0</v>
      </c>
      <c r="L15" s="43">
        <f t="shared" si="0"/>
        <v>0</v>
      </c>
      <c r="M15" s="43">
        <f t="shared" si="0"/>
        <v>0</v>
      </c>
      <c r="N15" s="43">
        <f t="shared" si="0"/>
        <v>0</v>
      </c>
      <c r="O15" s="43">
        <f t="shared" si="0"/>
        <v>0</v>
      </c>
      <c r="P15" s="43">
        <f t="shared" si="0"/>
        <v>0</v>
      </c>
      <c r="Q15" s="37">
        <f t="shared" si="0"/>
        <v>1</v>
      </c>
      <c r="R15" s="43">
        <f t="shared" si="0"/>
        <v>0.87739032620922386</v>
      </c>
      <c r="S15" s="43">
        <f t="shared" si="0"/>
        <v>2.7559055118110236E-2</v>
      </c>
      <c r="T15" s="43">
        <f t="shared" si="0"/>
        <v>8.0427446569178856E-2</v>
      </c>
      <c r="U15" s="43">
        <f t="shared" si="0"/>
        <v>7.874015748031496E-3</v>
      </c>
      <c r="V15" s="44">
        <f t="shared" si="0"/>
        <v>6.7491563554555678E-3</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0.64864864864864868</v>
      </c>
      <c r="R21" s="38">
        <f>IF('[1] פנסיוני א3'!AB23=0,0,('[1] פנסיוני א3'!AB23/'[1] פנסיוני א3'!$AA$27))</f>
        <v>0.16216216216216217</v>
      </c>
      <c r="S21" s="38">
        <f>IF('[1] פנסיוני א3'!AC23=0,0,('[1] פנסיוני א3'!AC23/'[1] פנסיוני א3'!$AA$27))</f>
        <v>0.21621621621621623</v>
      </c>
      <c r="T21" s="38">
        <f>IF('[1] פנסיוני א3'!AD23=0,0,('[1] פנסיוני א3'!AD23/'[1] פנסיוני א3'!$AA$27))</f>
        <v>0.10810810810810811</v>
      </c>
      <c r="U21" s="38">
        <f>IF('[1] פנסיוני א3'!AE23=0,0,('[1] פנסיוני א3'!AE23/'[1] פנסיוני א3'!$AA$27))</f>
        <v>0.13513513513513514</v>
      </c>
      <c r="V21" s="40">
        <f>IF('[1] פנסיוני א3'!AF23=0,0,('[1] פנסיוני א3'!AF23/'[1] פנסיוני א3'!$AA$27))</f>
        <v>2.7027027027027029E-2</v>
      </c>
    </row>
    <row r="22" spans="1:22" x14ac:dyDescent="0.2">
      <c r="A22" s="33">
        <v>2</v>
      </c>
      <c r="B22" s="34" t="s">
        <v>32</v>
      </c>
      <c r="C22" s="35"/>
      <c r="D22" s="36"/>
      <c r="E22" s="58">
        <f>SUM(F22:J22)</f>
        <v>0.27272727272727271</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9.0909090909090912E-2</v>
      </c>
      <c r="I22" s="59">
        <f>IF('[1] פנסיוני א3'!G24+'[1] פנסיוני א3'!M24=0,0,('[1] פנסיוני א3'!G24+'[1] פנסיוני א3'!M24)/('[1] פנסיוני א3'!$C$27+'[1] פנסיוני א3'!$I$27))</f>
        <v>0.18181818181818182</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0.10810810810810811</v>
      </c>
      <c r="R22" s="38">
        <f>IF('[1] פנסיוני א3'!AB24=0,0,('[1] פנסיוני א3'!AB24/'[1] פנסיוני א3'!$AA$27))</f>
        <v>0</v>
      </c>
      <c r="S22" s="38">
        <f>IF('[1] פנסיוני א3'!AC24=0,0,('[1] פנסיוני א3'!AC24/'[1] פנסיוני א3'!$AA$27))</f>
        <v>5.4054054054054057E-2</v>
      </c>
      <c r="T22" s="38">
        <f>IF('[1] פנסיוני א3'!AD24=0,0,('[1] פנסיוני א3'!AD24/'[1] פנסיוני א3'!$AA$27))</f>
        <v>2.7027027027027029E-2</v>
      </c>
      <c r="U22" s="38">
        <f>IF('[1] פנסיוני א3'!AE24=0,0,('[1] פנסיוני א3'!AE24/'[1] פנסיוני א3'!$AA$27))</f>
        <v>2.7027027027027029E-2</v>
      </c>
      <c r="V22" s="40">
        <f>IF('[1] פנסיוני א3'!AF24=0,0,('[1] פנסיוני א3'!AF24/'[1] פנסיוני א3'!$AA$27))</f>
        <v>0</v>
      </c>
    </row>
    <row r="23" spans="1:22" x14ac:dyDescent="0.2">
      <c r="A23" s="33">
        <v>3</v>
      </c>
      <c r="B23" s="34" t="s">
        <v>41</v>
      </c>
      <c r="C23" s="35"/>
      <c r="D23" s="36"/>
      <c r="E23" s="58">
        <f>SUM(F23:J23)</f>
        <v>0.36363636363636365</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9.0909090909090912E-2</v>
      </c>
      <c r="H23" s="59">
        <f>IF('[1] פנסיוני א3'!F25+'[1] פנסיוני א3'!L25=0,0,('[1] פנסיוני א3'!F25+'[1] פנסיוני א3'!L25)/('[1] פנסיוני א3'!$C$27+'[1] פנסיוני א3'!$I$27))</f>
        <v>0.18181818181818182</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9.0909090909090912E-2</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5.4054054054054057E-2</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5.4054054054054057E-2</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0.36363636363636365</v>
      </c>
      <c r="F24" s="59">
        <f>IF('[1] פנסיוני א3'!D26+'[1] פנסיוני א3'!J26=0,0,('[1] פנסיוני א3'!D26+'[1] פנסיוני א3'!J26)/('[1] פנסיוני א3'!$C$27+'[1] פנסיוני א3'!$I$27))</f>
        <v>9.0909090909090912E-2</v>
      </c>
      <c r="G24" s="59">
        <f>IF('[1] פנסיוני א3'!E26+'[1] פנסיוני א3'!K26=0,0,('[1] פנסיוני א3'!E26+'[1] פנסיוני א3'!K26)/('[1] פנסיוני א3'!$C$27+'[1] פנסיוני א3'!$I$27))</f>
        <v>9.0909090909090912E-2</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9.0909090909090912E-2</v>
      </c>
      <c r="J24" s="60">
        <f>IF('[1] פנסיוני א3'!H26+'[1] פנסיוני א3'!N26=0,0,('[1] פנסיוני א3'!H26+'[1] פנסיוני א3'!N26)/('[1] פנסיוני א3'!$C$27+'[1] פנסיוני א3'!$I$27))</f>
        <v>9.0909090909090912E-2</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0.1891891891891892</v>
      </c>
      <c r="R24" s="38">
        <f>IF('[1] פנסיוני א3'!AB26=0,0,('[1] פנסיוני א3'!AB26/'[1] פנסיוני א3'!$AA$27))</f>
        <v>0</v>
      </c>
      <c r="S24" s="38">
        <f>IF('[1] פנסיוני א3'!AC26=0,0,('[1] פנסיוני א3'!AC26/'[1] פנסיוני א3'!$AA$27))</f>
        <v>2.7027027027027029E-2</v>
      </c>
      <c r="T24" s="38">
        <f>IF('[1] פנסיוני א3'!AD26=0,0,('[1] פנסיוני א3'!AD26/'[1] פנסיוני א3'!$AA$27))</f>
        <v>8.1081081081081086E-2</v>
      </c>
      <c r="U24" s="38">
        <f>IF('[1] פנסיוני א3'!AE26=0,0,('[1] פנסיוני א3'!AE26/'[1] פנסיוני א3'!$AA$27))</f>
        <v>8.1081081081081086E-2</v>
      </c>
      <c r="V24" s="40">
        <f>IF('[1] פנסיוני א3'!AF26=0,0,('[1] פנסיוני א3'!AF26/'[1] פנסיוני א3'!$AA$27))</f>
        <v>0</v>
      </c>
    </row>
    <row r="25" spans="1:22" ht="13.5" thickBot="1" x14ac:dyDescent="0.25">
      <c r="A25" s="63">
        <v>5</v>
      </c>
      <c r="B25" s="64" t="s">
        <v>43</v>
      </c>
      <c r="C25" s="65"/>
      <c r="D25" s="66"/>
      <c r="E25" s="67">
        <f t="shared" ref="E25:V25" si="2">SUM(E21:E24)</f>
        <v>1</v>
      </c>
      <c r="F25" s="68">
        <f t="shared" si="2"/>
        <v>9.0909090909090912E-2</v>
      </c>
      <c r="G25" s="69">
        <f t="shared" si="2"/>
        <v>0.18181818181818182</v>
      </c>
      <c r="H25" s="69">
        <f t="shared" si="2"/>
        <v>0.27272727272727271</v>
      </c>
      <c r="I25" s="69">
        <f t="shared" si="2"/>
        <v>0.27272727272727271</v>
      </c>
      <c r="J25" s="70">
        <f t="shared" si="2"/>
        <v>0.18181818181818182</v>
      </c>
      <c r="K25" s="67">
        <f t="shared" si="2"/>
        <v>0</v>
      </c>
      <c r="L25" s="68">
        <f t="shared" si="2"/>
        <v>0</v>
      </c>
      <c r="M25" s="69">
        <f t="shared" si="2"/>
        <v>0</v>
      </c>
      <c r="N25" s="69">
        <f t="shared" si="2"/>
        <v>0</v>
      </c>
      <c r="O25" s="69">
        <f t="shared" si="2"/>
        <v>0</v>
      </c>
      <c r="P25" s="70">
        <f t="shared" si="2"/>
        <v>0</v>
      </c>
      <c r="Q25" s="67">
        <f t="shared" si="2"/>
        <v>1</v>
      </c>
      <c r="R25" s="68">
        <f t="shared" si="2"/>
        <v>0.16216216216216217</v>
      </c>
      <c r="S25" s="69">
        <f t="shared" si="2"/>
        <v>0.29729729729729731</v>
      </c>
      <c r="T25" s="69">
        <f t="shared" si="2"/>
        <v>0.27027027027027029</v>
      </c>
      <c r="U25" s="69">
        <f t="shared" si="2"/>
        <v>0.24324324324324326</v>
      </c>
      <c r="V25" s="70">
        <f t="shared" si="2"/>
        <v>2.7027027027027029E-2</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workbookViewId="0"/>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[1]הוראות!B30</f>
        <v>נספח ב4 - מדדי בקשות למשיכת כספים או לקבלת קצבת זקנה (גמל)</v>
      </c>
      <c r="C1" s="80"/>
      <c r="D1" s="80"/>
      <c r="E1" s="80"/>
      <c r="F1" s="80"/>
      <c r="G1" s="80"/>
      <c r="H1" s="80"/>
      <c r="I1" s="80"/>
      <c r="J1" s="80"/>
      <c r="K1" s="80"/>
      <c r="L1" s="80"/>
      <c r="M1" s="80"/>
      <c r="N1" s="80"/>
      <c r="O1" s="80"/>
      <c r="P1" s="80"/>
    </row>
    <row r="2" spans="2:16" ht="20.25" x14ac:dyDescent="0.2">
      <c r="B2" s="3" t="str">
        <f>[1]הוראות!B13</f>
        <v>מבטחים מוסד לביטוח סוציאלי של העובדים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2015</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G'!$D$14=0,"",'[1]נספח א4 - G'!D14/'[1]נספח א4 - G'!$D$14)</f>
        <v>1</v>
      </c>
      <c r="D10" s="104">
        <f>IF('[1]נספח א4 - G'!$D$14=0,"",'[1]נספח א4 - G'!E14/'[1]נספח א4 - G'!$D$14)</f>
        <v>0.21661560641557037</v>
      </c>
      <c r="E10" s="104">
        <f>IF('[1]נספח א4 - G'!$D$14=0,"",'[1]נספח א4 - G'!F14/'[1]נספח א4 - G'!$D$14)</f>
        <v>0.29158406920165797</v>
      </c>
      <c r="F10" s="104">
        <f>IF('[1]נספח א4 - G'!$D$14=0,"",'[1]נספח א4 - G'!G14/'[1]נספח א4 - G'!$D$14)</f>
        <v>0.13966480446927373</v>
      </c>
      <c r="G10" s="104">
        <f>IF('[1]נספח א4 - G'!$D$14=0,"",'[1]נספח א4 - G'!H14/'[1]נספח א4 - G'!$D$14)</f>
        <v>7.6770589295368535E-2</v>
      </c>
      <c r="H10" s="104">
        <f>IF('[1]נספח א4 - G'!$D$14=0,"",'[1]נספח א4 - G'!I14/'[1]נספח א4 - G'!$D$14)</f>
        <v>6.974229590917283E-2</v>
      </c>
      <c r="I10" s="104">
        <f>IF('[1]נספח א4 - G'!$D$14=0,"",'[1]נספח א4 - G'!J14/'[1]נספח א4 - G'!$D$14)</f>
        <v>0.20562263470895656</v>
      </c>
      <c r="J10" s="104" t="str">
        <f>IF('[1]נספח א4 - G'!$K$14=0,"",'[1]נספח א4 - G'!K14/'[1]נספח א4 - G'!$K$14)</f>
        <v/>
      </c>
      <c r="K10" s="104" t="str">
        <f>IF('[1]נספח א4 - G'!$K$14=0,"",'[1]נספח א4 - G'!L14/'[1]נספח א4 - G'!$K$14)</f>
        <v/>
      </c>
      <c r="L10" s="104" t="str">
        <f>IF('[1]נספח א4 - G'!$K$14=0,"",'[1]נספח א4 - G'!M14/'[1]נספח א4 - G'!$K$14)</f>
        <v/>
      </c>
      <c r="M10" s="104" t="str">
        <f>IF('[1]נספח א4 - G'!$K$14=0,"",'[1]נספח א4 - G'!N14/'[1]נספח א4 - G'!$K$14)</f>
        <v/>
      </c>
      <c r="N10" s="104" t="str">
        <f>IF('[1]נספח א4 - G'!$K$14=0,"",'[1]נספח א4 - G'!O14/'[1]נספח א4 - G'!$K$14)</f>
        <v/>
      </c>
      <c r="O10" s="104" t="str">
        <f>IF('[1]נספח א4 - G'!$K$14=0,"",'[1]נספח א4 - G'!P14/'[1]נספח א4 - G'!$K$14)</f>
        <v/>
      </c>
      <c r="P10" s="105" t="str">
        <f>IF('[1]נספח א4 - G'!$K$14=0,"",'[1]נספח א4 - G'!Q14/'[1]נספח א4 - G'!$K$14)</f>
        <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מבטחים מוסד לביטוח סוציאלי של העובדים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2015</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0.14543253060675368</v>
      </c>
      <c r="E10" s="104">
        <f>IF('[1]נספח א4 - P'!$D$14=0,"",'[1]נספח א4 - P'!F14/'[1]נספח א4 - P'!$D$14)</f>
        <v>0.10352482174088525</v>
      </c>
      <c r="F10" s="104">
        <f>IF('[1]נספח א4 - P'!$D$14=0,"",'[1]נספח א4 - P'!G14/'[1]נספח א4 - P'!$D$14)</f>
        <v>7.7828602179469936E-2</v>
      </c>
      <c r="G10" s="104">
        <f>IF('[1]נספח א4 - P'!$D$14=0,"",'[1]נספח א4 - P'!H14/'[1]נספח א4 - P'!$D$14)</f>
        <v>6.1280774922642271E-2</v>
      </c>
      <c r="H10" s="104">
        <f>IF('[1]נספח א4 - P'!$D$14=0,"",'[1]נספח א4 - P'!I14/'[1]נספח א4 - P'!$D$14)</f>
        <v>6.5653168303511367E-2</v>
      </c>
      <c r="I10" s="104">
        <f>IF('[1]נספח א4 - P'!$D$14=0,"",'[1]נספח א4 - P'!J14/'[1]נספח א4 - P'!$D$14)</f>
        <v>0.54628010224673751</v>
      </c>
      <c r="J10" s="104">
        <f>IF('[1]נספח א4 - P'!$K$14=0,"",'[1]נספח א4 - P'!K14/'[1]נספח א4 - P'!$K$14)</f>
        <v>1</v>
      </c>
      <c r="K10" s="104">
        <f>IF('[1]נספח א4 - P'!$K$14=0,"",'[1]נספח א4 - P'!L14/'[1]נספח א4 - P'!$K$14)</f>
        <v>0.92579450786794204</v>
      </c>
      <c r="L10" s="104">
        <f>IF('[1]נספח א4 - P'!$K$14=0,"",'[1]נספח א4 - P'!M14/'[1]נספח א4 - P'!$K$14)</f>
        <v>6.6646096883677883E-2</v>
      </c>
      <c r="M10" s="104">
        <f>IF('[1]נספח א4 - P'!$K$14=0,"",'[1]נספח א4 - P'!N14/'[1]נספח א4 - P'!$K$14)</f>
        <v>0</v>
      </c>
      <c r="N10" s="104">
        <f>IF('[1]נספח א4 - P'!$K$14=0,"",'[1]נספח א4 - P'!O14/'[1]נספח א4 - P'!$K$14)</f>
        <v>6.1709348966368404E-4</v>
      </c>
      <c r="O10" s="104">
        <f>IF('[1]נספח א4 - P'!$K$14=0,"",'[1]נספח א4 - P'!P14/'[1]נספח א4 - P'!$K$14)</f>
        <v>1.6970070965751311E-3</v>
      </c>
      <c r="P10" s="105">
        <f>IF('[1]נספח א4 - P'!$K$14=0,"",'[1]נספח א4 - P'!Q14/'[1]נספח א4 - P'!$K$14)</f>
        <v>5.2452946621413142E-3</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2</vt:i4>
      </vt:variant>
    </vt:vector>
  </HeadingPairs>
  <TitlesOfParts>
    <vt:vector size="5" baseType="lpstr">
      <vt:lpstr> פנסיוני ב3</vt:lpstr>
      <vt:lpstr>נספח ב4 - G</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2018-02-13T06:13:03Z</dcterms:created>
  <dcterms:modified xsi:type="dcterms:W3CDTF">2018-02-13T06:14:12Z</dcterms:modified>
</cp:coreProperties>
</file>