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E22" i="1" s="1"/>
  <c r="H22" i="1"/>
  <c r="G22" i="1"/>
  <c r="F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G25" i="1" s="1"/>
  <c r="F21" i="1"/>
  <c r="F25" i="1" s="1"/>
  <c r="V18" i="1"/>
  <c r="U18" i="1"/>
  <c r="T18" i="1"/>
  <c r="S18" i="1"/>
  <c r="Q18" i="1" s="1"/>
  <c r="R18" i="1"/>
  <c r="P18" i="1"/>
  <c r="O18" i="1"/>
  <c r="N18" i="1"/>
  <c r="M18" i="1"/>
  <c r="L18" i="1"/>
  <c r="K18" i="1"/>
  <c r="J18" i="1"/>
  <c r="I18" i="1"/>
  <c r="H18" i="1"/>
  <c r="G18" i="1"/>
  <c r="F18" i="1"/>
  <c r="E18" i="1" s="1"/>
  <c r="V17" i="1"/>
  <c r="V19" i="1" s="1"/>
  <c r="U17" i="1"/>
  <c r="U19" i="1" s="1"/>
  <c r="T17" i="1"/>
  <c r="T19" i="1" s="1"/>
  <c r="S17" i="1"/>
  <c r="S19" i="1" s="1"/>
  <c r="R17" i="1"/>
  <c r="R19" i="1" s="1"/>
  <c r="Q17" i="1"/>
  <c r="P17" i="1"/>
  <c r="P19" i="1" s="1"/>
  <c r="O17" i="1"/>
  <c r="O19" i="1" s="1"/>
  <c r="N17" i="1"/>
  <c r="N19" i="1" s="1"/>
  <c r="M17" i="1"/>
  <c r="M19" i="1" s="1"/>
  <c r="L17" i="1"/>
  <c r="L19" i="1" s="1"/>
  <c r="J17" i="1"/>
  <c r="J19" i="1" s="1"/>
  <c r="I17" i="1"/>
  <c r="I19" i="1" s="1"/>
  <c r="H17" i="1"/>
  <c r="H19" i="1" s="1"/>
  <c r="G17" i="1"/>
  <c r="G19" i="1" s="1"/>
  <c r="F17" i="1"/>
  <c r="F19" i="1" s="1"/>
  <c r="V14" i="1"/>
  <c r="U14" i="1"/>
  <c r="Q14" i="1" s="1"/>
  <c r="T14" i="1"/>
  <c r="S14" i="1"/>
  <c r="R14" i="1"/>
  <c r="P14" i="1"/>
  <c r="O14" i="1"/>
  <c r="N14" i="1"/>
  <c r="M14" i="1"/>
  <c r="L14" i="1"/>
  <c r="K14" i="1" s="1"/>
  <c r="J14" i="1"/>
  <c r="I14" i="1"/>
  <c r="H14" i="1"/>
  <c r="G14" i="1"/>
  <c r="F14" i="1"/>
  <c r="E14" i="1"/>
  <c r="V13" i="1"/>
  <c r="U13" i="1"/>
  <c r="T13" i="1"/>
  <c r="S13" i="1"/>
  <c r="R13" i="1"/>
  <c r="Q13" i="1" s="1"/>
  <c r="P13" i="1"/>
  <c r="O13" i="1"/>
  <c r="K13" i="1" s="1"/>
  <c r="N13" i="1"/>
  <c r="M13" i="1"/>
  <c r="L13" i="1"/>
  <c r="J13" i="1"/>
  <c r="I13" i="1"/>
  <c r="H13" i="1"/>
  <c r="G13" i="1"/>
  <c r="F13" i="1"/>
  <c r="E13" i="1" s="1"/>
  <c r="V12" i="1"/>
  <c r="U12" i="1"/>
  <c r="T12" i="1"/>
  <c r="S12" i="1"/>
  <c r="R12" i="1"/>
  <c r="Q12" i="1"/>
  <c r="P12" i="1"/>
  <c r="O12" i="1"/>
  <c r="N12" i="1"/>
  <c r="M12" i="1"/>
  <c r="L12" i="1"/>
  <c r="K12" i="1" s="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K11" i="1"/>
  <c r="J11" i="1"/>
  <c r="J15" i="1" s="1"/>
  <c r="I11" i="1"/>
  <c r="I15" i="1" s="1"/>
  <c r="H11" i="1"/>
  <c r="H15" i="1" s="1"/>
  <c r="G11" i="1"/>
  <c r="G15" i="1" s="1"/>
  <c r="F11" i="1"/>
  <c r="F15" i="1" s="1"/>
  <c r="B3" i="1"/>
  <c r="B2" i="1"/>
  <c r="B1" i="1"/>
  <c r="K15" i="1" l="1"/>
  <c r="Q19" i="1"/>
  <c r="E17" i="1"/>
  <c r="E19" i="1" s="1"/>
  <c r="S25" i="1"/>
  <c r="E11" i="1"/>
  <c r="E15" i="1" s="1"/>
  <c r="Q11" i="1"/>
  <c r="Q15" i="1" s="1"/>
  <c r="K17" i="1"/>
  <c r="K19" i="1" s="1"/>
  <c r="E21" i="1"/>
  <c r="E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<sst xmlns="http://schemas.openxmlformats.org/spreadsheetml/2006/main" count="97" uniqueCount="62">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</sst>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akefet-statistics-bakashot-tvioy-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מקפת מרכז לפנסיה ותגמולים אגודה שיתופית בע"מ</v>
          </cell>
          <cell r="F13">
            <v>2016</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231</v>
          </cell>
          <cell r="E12">
            <v>40</v>
          </cell>
          <cell r="F12">
            <v>35</v>
          </cell>
          <cell r="G12">
            <v>3</v>
          </cell>
          <cell r="H12">
            <v>3</v>
          </cell>
          <cell r="AB12">
            <v>358</v>
          </cell>
          <cell r="AC12">
            <v>90</v>
          </cell>
          <cell r="AD12">
            <v>1</v>
          </cell>
        </row>
        <row r="13">
          <cell r="D13">
            <v>3</v>
          </cell>
          <cell r="E13">
            <v>3</v>
          </cell>
          <cell r="F13">
            <v>5</v>
          </cell>
          <cell r="G13">
            <v>5</v>
          </cell>
          <cell r="H13">
            <v>1</v>
          </cell>
        </row>
        <row r="16">
          <cell r="C16">
            <v>329</v>
          </cell>
          <cell r="I16">
            <v>0</v>
          </cell>
          <cell r="O16">
            <v>0</v>
          </cell>
          <cell r="U16">
            <v>0</v>
          </cell>
          <cell r="AA16">
            <v>449</v>
          </cell>
        </row>
        <row r="21">
          <cell r="C21">
            <v>0</v>
          </cell>
          <cell r="I21">
            <v>0</v>
          </cell>
          <cell r="O21">
            <v>0</v>
          </cell>
          <cell r="U21">
            <v>0</v>
          </cell>
          <cell r="AA21">
            <v>0</v>
          </cell>
        </row>
        <row r="23">
          <cell r="AB23">
            <v>1</v>
          </cell>
          <cell r="AC23">
            <v>7</v>
          </cell>
          <cell r="AD23">
            <v>1</v>
          </cell>
        </row>
        <row r="26">
          <cell r="AF26">
            <v>2</v>
          </cell>
        </row>
        <row r="27">
          <cell r="C27">
            <v>0</v>
          </cell>
          <cell r="I27">
            <v>0</v>
          </cell>
          <cell r="O27">
            <v>0</v>
          </cell>
          <cell r="U27">
            <v>0</v>
          </cell>
          <cell r="AA27">
            <v>11</v>
          </cell>
        </row>
      </sheetData>
      <sheetData sheetId="6"/>
      <sheetData sheetId="7">
        <row r="14">
          <cell r="D14">
            <v>1804</v>
          </cell>
          <cell r="E14">
            <v>175</v>
          </cell>
          <cell r="F14">
            <v>194</v>
          </cell>
          <cell r="G14">
            <v>140</v>
          </cell>
          <cell r="H14">
            <v>149</v>
          </cell>
          <cell r="I14">
            <v>229</v>
          </cell>
          <cell r="J14">
            <v>917</v>
          </cell>
          <cell r="K14">
            <v>1217</v>
          </cell>
          <cell r="L14">
            <v>1181</v>
          </cell>
          <cell r="M14">
            <v>27</v>
          </cell>
          <cell r="O14">
            <v>4</v>
          </cell>
          <cell r="P14">
            <v>1</v>
          </cell>
          <cell r="Q14">
            <v>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מקפת מרכז לפנסיה ותגמולים אגודה שיתופית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0.94832826747720378</v>
      </c>
      <c r="F11" s="38">
        <f>IF('[1] פנסיוני א3'!D12+'[1] פנסיוני א3'!J12=0,0,('[1] פנסיוני א3'!D12+'[1] פנסיוני א3'!J12)/('[1] פנסיוני א3'!$C$16+'[1] פנסיוני א3'!$I$16))</f>
        <v>0.7021276595744681</v>
      </c>
      <c r="G11" s="38">
        <f>IF('[1] פנסיוני א3'!E12+'[1] פנסיוני א3'!K12=0,0,('[1] פנסיוני א3'!E12+'[1] פנסיוני א3'!K12)/('[1] פנסיוני א3'!$C$16+'[1] פנסיוני א3'!$I$16))</f>
        <v>0.12158054711246201</v>
      </c>
      <c r="H11" s="38">
        <f>IF('[1] פנסיוני א3'!F12+'[1] פנסיוני א3'!L12=0,0,('[1] פנסיוני א3'!F12+'[1] פנסיוני א3'!L12)/('[1] פנסיוני א3'!$C$16+'[1] פנסיוני א3'!$I$16))</f>
        <v>0.10638297872340426</v>
      </c>
      <c r="I11" s="38">
        <f>IF('[1] פנסיוני א3'!G12+'[1] פנסיוני א3'!M12=0,0,('[1] פנסיוני א3'!G12+'[1] פנסיוני א3'!M12)/('[1] פנסיוני א3'!$C$16+'[1] פנסיוני א3'!$I$16))</f>
        <v>9.11854103343465E-3</v>
      </c>
      <c r="J11" s="39">
        <f>IF('[1] פנסיוני א3'!H12+'[1] פנסיוני א3'!N12=0,0,('[1] פנסיוני א3'!H12+'[1] פנסיוני א3'!N12)/('[1] פנסיוני א3'!$C$16+'[1] פנסיוני א3'!$I$16))</f>
        <v>9.11854103343465E-3</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0.79732739420935417</v>
      </c>
      <c r="S11" s="38">
        <f>IF('[1] פנסיוני א3'!AC12=0,0,('[1] פנסיוני א3'!AC12/'[1] פנסיוני א3'!$AA$16))</f>
        <v>0.20044543429844097</v>
      </c>
      <c r="T11" s="38">
        <f>IF('[1] פנסיוני א3'!AD12=0,0,('[1] פנסיוני א3'!AD12/'[1] פנסיוני א3'!$AA$16))</f>
        <v>2.2271714922048997E-3</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5.1671732522796353E-2</v>
      </c>
      <c r="F12" s="38">
        <f>IF('[1] פנסיוני א3'!D13+'[1] פנסיוני א3'!J13=0,0,('[1] פנסיוני א3'!D13+'[1] פנסיוני א3'!J13)/('[1] פנסיוני א3'!$C$16+'[1] פנסיוני א3'!$I$16))</f>
        <v>9.11854103343465E-3</v>
      </c>
      <c r="G12" s="38">
        <f>IF('[1] פנסיוני א3'!E13+'[1] פנסיוני א3'!K13=0,0,('[1] פנסיוני א3'!E13+'[1] פנסיוני א3'!K13)/('[1] פנסיוני א3'!$C$16+'[1] פנסיוני א3'!$I$16))</f>
        <v>9.11854103343465E-3</v>
      </c>
      <c r="H12" s="38">
        <f>IF('[1] פנסיוני א3'!F13+'[1] פנסיוני א3'!L13=0,0,('[1] פנסיוני א3'!F13+'[1] פנסיוני א3'!L13)/('[1] פנסיוני א3'!$C$16+'[1] פנסיוני א3'!$I$16))</f>
        <v>1.5197568389057751E-2</v>
      </c>
      <c r="I12" s="38">
        <f>IF('[1] פנסיוני א3'!G13+'[1] פנסיוני א3'!M13=0,0,('[1] פנסיוני א3'!G13+'[1] פנסיוני א3'!M13)/('[1] פנסיוני א3'!$C$16+'[1] פנסיוני א3'!$I$16))</f>
        <v>1.5197568389057751E-2</v>
      </c>
      <c r="J12" s="39">
        <f>IF('[1] פנסיוני א3'!H13+'[1] פנסיוני א3'!N13=0,0,('[1] פנסיוני א3'!H13+'[1] פנסיוני א3'!N13)/('[1] פנסיוני א3'!$C$16+'[1] פנסיוני א3'!$I$16))</f>
        <v>3.0395136778115501E-3</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1.0000000000000002</v>
      </c>
      <c r="F15" s="43">
        <f t="shared" si="0"/>
        <v>0.71124620060790278</v>
      </c>
      <c r="G15" s="43">
        <f t="shared" si="0"/>
        <v>0.13069908814589665</v>
      </c>
      <c r="H15" s="43">
        <f t="shared" si="0"/>
        <v>0.12158054711246201</v>
      </c>
      <c r="I15" s="43">
        <f t="shared" si="0"/>
        <v>2.4316109422492401E-2</v>
      </c>
      <c r="J15" s="43">
        <f t="shared" si="0"/>
        <v>1.2158054711246201E-2</v>
      </c>
      <c r="K15" s="37">
        <f t="shared" si="0"/>
        <v>0</v>
      </c>
      <c r="L15" s="43">
        <f t="shared" si="0"/>
        <v>0</v>
      </c>
      <c r="M15" s="43">
        <f t="shared" si="0"/>
        <v>0</v>
      </c>
      <c r="N15" s="43">
        <f t="shared" si="0"/>
        <v>0</v>
      </c>
      <c r="O15" s="43">
        <f t="shared" si="0"/>
        <v>0</v>
      </c>
      <c r="P15" s="43">
        <f t="shared" si="0"/>
        <v>0</v>
      </c>
      <c r="Q15" s="37">
        <f t="shared" si="0"/>
        <v>1</v>
      </c>
      <c r="R15" s="43">
        <f t="shared" si="0"/>
        <v>0.79732739420935417</v>
      </c>
      <c r="S15" s="43">
        <f t="shared" si="0"/>
        <v>0.20044543429844097</v>
      </c>
      <c r="T15" s="43">
        <f t="shared" si="0"/>
        <v>2.2271714922048997E-3</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0.81818181818181823</v>
      </c>
      <c r="R21" s="38">
        <f>IF('[1] פנסיוני א3'!AB23=0,0,('[1] פנסיוני א3'!AB23/'[1] פנסיוני א3'!$AA$27))</f>
        <v>9.0909090909090912E-2</v>
      </c>
      <c r="S21" s="38">
        <f>IF('[1] פנסיוני א3'!AC23=0,0,('[1] פנסיוני א3'!AC23/'[1] פנסיוני א3'!$AA$27))</f>
        <v>0.63636363636363635</v>
      </c>
      <c r="T21" s="38">
        <f>IF('[1] פנסיוני א3'!AD23=0,0,('[1] פנסיוני א3'!AD23/'[1] פנסיוני א3'!$AA$27))</f>
        <v>9.0909090909090912E-2</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0.18181818181818182</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0.18181818181818182</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9.0909090909090912E-2</v>
      </c>
      <c r="S25" s="69">
        <f t="shared" si="2"/>
        <v>0.63636363636363635</v>
      </c>
      <c r="T25" s="69">
        <f t="shared" si="2"/>
        <v>9.0909090909090912E-2</v>
      </c>
      <c r="U25" s="69">
        <f t="shared" si="2"/>
        <v>0</v>
      </c>
      <c r="V25" s="70">
        <f t="shared" si="2"/>
        <v>0.18181818181818182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מקפת מרכז לפנסיה ותגמולים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9.7006651884700659E-2</v>
      </c>
      <c r="E10" s="104">
        <f>IF('[1]נספח א4 - P'!$D$14=0,"",'[1]נספח א4 - P'!F14/'[1]נספח א4 - P'!$D$14)</f>
        <v>0.10753880266075388</v>
      </c>
      <c r="F10" s="104">
        <f>IF('[1]נספח א4 - P'!$D$14=0,"",'[1]נספח א4 - P'!G14/'[1]נספח א4 - P'!$D$14)</f>
        <v>7.7605321507760533E-2</v>
      </c>
      <c r="G10" s="104">
        <f>IF('[1]נספח א4 - P'!$D$14=0,"",'[1]נספח א4 - P'!H14/'[1]נספח א4 - P'!$D$14)</f>
        <v>8.2594235033259425E-2</v>
      </c>
      <c r="H10" s="104">
        <f>IF('[1]נספח א4 - P'!$D$14=0,"",'[1]נספח א4 - P'!I14/'[1]נספח א4 - P'!$D$14)</f>
        <v>0.12694013303769403</v>
      </c>
      <c r="I10" s="104">
        <f>IF('[1]נספח א4 - P'!$D$14=0,"",'[1]נספח א4 - P'!J14/'[1]נספח א4 - P'!$D$14)</f>
        <v>0.50831485587583147</v>
      </c>
      <c r="J10" s="104">
        <f>IF('[1]נספח א4 - P'!$K$14=0,"",'[1]נספח א4 - P'!K14/'[1]נספח א4 - P'!$K$14)</f>
        <v>1</v>
      </c>
      <c r="K10" s="104">
        <f>IF('[1]נספח א4 - P'!$K$14=0,"",'[1]נספח א4 - P'!L14/'[1]נספח א4 - P'!$K$14)</f>
        <v>0.97041906327033689</v>
      </c>
      <c r="L10" s="104">
        <f>IF('[1]נספח א4 - P'!$K$14=0,"",'[1]נספח א4 - P'!M14/'[1]נספח א4 - P'!$K$14)</f>
        <v>2.2185702547247329E-2</v>
      </c>
      <c r="M10" s="104">
        <f>IF('[1]נספח א4 - P'!$K$14=0,"",'[1]נספח א4 - P'!N14/'[1]נספח א4 - P'!$K$14)</f>
        <v>0</v>
      </c>
      <c r="N10" s="104">
        <f>IF('[1]נספח א4 - P'!$K$14=0,"",'[1]נספח א4 - P'!O14/'[1]נספח א4 - P'!$K$14)</f>
        <v>3.286770747740345E-3</v>
      </c>
      <c r="O10" s="104">
        <f>IF('[1]נספח א4 - P'!$K$14=0,"",'[1]נספח א4 - P'!P14/'[1]נספח א4 - P'!$K$14)</f>
        <v>8.2169268693508624E-4</v>
      </c>
      <c r="P10" s="105">
        <f>IF('[1]נספח א4 - P'!$K$14=0,"",'[1]נספח א4 - P'!Q14/'[1]נספח א4 - P'!$K$14)</f>
        <v>3.286770747740345E-3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2018-02-13T06:47:08Z</dcterms:created>
  <dcterms:modified xsi:type="dcterms:W3CDTF">2018-02-13T06:47:53Z</dcterms:modified>
</cp:coreProperties>
</file>