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960" windowHeight="12330" activeTab="1"/>
  </bookViews>
  <sheets>
    <sheet name=" פנסיוני ב3" sheetId="1" r:id="rId1"/>
    <sheet name="נספח ב4 - P" sheetId="2" r:id="rId2"/>
  </sheets>
  <externalReferences>
    <externalReference r:id="rId3"/>
    <externalReference r:id="rId4"/>
    <externalReference r:id="rId5"/>
    <externalReference r:id="rId6"/>
    <externalReference r:id="rId7"/>
    <externalReference r:id="rId8"/>
  </externalReferences>
  <definedNames>
    <definedName name="company">[2]Information!$M$24</definedName>
    <definedName name="list_all" localSheetId="1">'[6]רשימת גופים 2009'!$A$1:$C$139</definedName>
    <definedName name="List_All">'[3]רשימות מערכת'!$A$2:$C$208</definedName>
    <definedName name="List_All_Periods">#REF!</definedName>
    <definedName name="list_name" localSheetId="1">'[6]רשימת גופים 2009'!$A$1:$A$139</definedName>
    <definedName name="List_Name">'[4]רשימות מערכת'!$A$2:$A$201</definedName>
    <definedName name="List_Names">'[1]רשימת גופים'!$A$3:$A$230</definedName>
    <definedName name="List_Period">#REF!</definedName>
    <definedName name="list_type">#REF!</definedName>
    <definedName name="List_year">#REF!</definedName>
    <definedName name="mess1">[5]הוראות!#REF!</definedName>
    <definedName name="mess2">[3]הוראות!$N$16</definedName>
    <definedName name="mess3">[3]הוראות!$N$17</definedName>
    <definedName name="messname">#REF!</definedName>
    <definedName name="name">#REF!</definedName>
    <definedName name="note1">'[6]גליון עזר'!$F$3</definedName>
    <definedName name="note2">'[6]גליון עזר'!$F$4</definedName>
    <definedName name="note3">'[6]גליון עזר'!$F$5</definedName>
    <definedName name="note4">'[6]גליון עזר'!$F$6</definedName>
    <definedName name="Print_Area" localSheetId="0">' פנסיוני ב3'!$A$1:$V$39</definedName>
    <definedName name="Print_Titles" localSheetId="0">' פנסיוני ב3'!$A:$D,' פנסיוני ב3'!$3:$3</definedName>
  </definedNames>
  <calcPr calcId="145621"/>
</workbook>
</file>

<file path=xl/calcChain.xml><?xml version="1.0" encoding="utf-8"?>
<calcChain xmlns="http://schemas.openxmlformats.org/spreadsheetml/2006/main">
  <c r="P10" i="2" l="1"/>
  <c r="O10" i="2"/>
  <c r="N10" i="2"/>
  <c r="M10" i="2"/>
  <c r="L10" i="2"/>
  <c r="K10" i="2"/>
  <c r="J10" i="2"/>
  <c r="I10" i="2"/>
  <c r="H10" i="2"/>
  <c r="G10" i="2"/>
  <c r="F10" i="2"/>
  <c r="E10" i="2"/>
  <c r="D10" i="2"/>
  <c r="C10" i="2"/>
  <c r="J8" i="2"/>
  <c r="B3" i="2"/>
  <c r="B2" i="2"/>
  <c r="B1" i="2"/>
  <c r="V24" i="1"/>
  <c r="U24" i="1"/>
  <c r="T24" i="1"/>
  <c r="S24" i="1"/>
  <c r="R24" i="1"/>
  <c r="Q24" i="1"/>
  <c r="P24" i="1"/>
  <c r="O24" i="1"/>
  <c r="N24" i="1"/>
  <c r="M24" i="1"/>
  <c r="L24" i="1"/>
  <c r="K24" i="1" s="1"/>
  <c r="J24" i="1"/>
  <c r="I24" i="1"/>
  <c r="E24" i="1" s="1"/>
  <c r="H24" i="1"/>
  <c r="G24" i="1"/>
  <c r="F24" i="1"/>
  <c r="V23" i="1"/>
  <c r="U23" i="1"/>
  <c r="T23" i="1"/>
  <c r="S23" i="1"/>
  <c r="R23" i="1"/>
  <c r="Q23" i="1" s="1"/>
  <c r="P23" i="1"/>
  <c r="O23" i="1"/>
  <c r="N23" i="1"/>
  <c r="M23" i="1"/>
  <c r="L23" i="1"/>
  <c r="K23" i="1"/>
  <c r="J23" i="1"/>
  <c r="I23" i="1"/>
  <c r="H23" i="1"/>
  <c r="G23" i="1"/>
  <c r="E23" i="1" s="1"/>
  <c r="F23" i="1"/>
  <c r="V22" i="1"/>
  <c r="U22" i="1"/>
  <c r="Q22" i="1" s="1"/>
  <c r="T22" i="1"/>
  <c r="S22" i="1"/>
  <c r="R22" i="1"/>
  <c r="P22" i="1"/>
  <c r="O22" i="1"/>
  <c r="N22" i="1"/>
  <c r="M22" i="1"/>
  <c r="K22" i="1" s="1"/>
  <c r="L22" i="1"/>
  <c r="J22" i="1"/>
  <c r="I22" i="1"/>
  <c r="H22" i="1"/>
  <c r="G22" i="1"/>
  <c r="F22" i="1"/>
  <c r="E22" i="1"/>
  <c r="V21" i="1"/>
  <c r="V25" i="1" s="1"/>
  <c r="U21" i="1"/>
  <c r="U25" i="1" s="1"/>
  <c r="T21" i="1"/>
  <c r="T25" i="1" s="1"/>
  <c r="S21" i="1"/>
  <c r="Q21" i="1" s="1"/>
  <c r="Q25" i="1" s="1"/>
  <c r="R21" i="1"/>
  <c r="R25" i="1" s="1"/>
  <c r="P21" i="1"/>
  <c r="P25" i="1" s="1"/>
  <c r="O21" i="1"/>
  <c r="O25" i="1" s="1"/>
  <c r="N21" i="1"/>
  <c r="N25" i="1" s="1"/>
  <c r="M21" i="1"/>
  <c r="M25" i="1" s="1"/>
  <c r="L21" i="1"/>
  <c r="L25" i="1" s="1"/>
  <c r="K21" i="1"/>
  <c r="K25" i="1" s="1"/>
  <c r="J21" i="1"/>
  <c r="J25" i="1" s="1"/>
  <c r="I21" i="1"/>
  <c r="I25" i="1" s="1"/>
  <c r="H21" i="1"/>
  <c r="H25" i="1" s="1"/>
  <c r="G21" i="1"/>
  <c r="E21" i="1" s="1"/>
  <c r="E25" i="1" s="1"/>
  <c r="F21" i="1"/>
  <c r="F25" i="1" s="1"/>
  <c r="V18" i="1"/>
  <c r="U18" i="1"/>
  <c r="T18" i="1"/>
  <c r="S18" i="1"/>
  <c r="Q18" i="1" s="1"/>
  <c r="R18" i="1"/>
  <c r="P18" i="1"/>
  <c r="O18" i="1"/>
  <c r="N18" i="1"/>
  <c r="M18" i="1"/>
  <c r="L18" i="1"/>
  <c r="K18" i="1"/>
  <c r="J18" i="1"/>
  <c r="I18" i="1"/>
  <c r="H18" i="1"/>
  <c r="G18" i="1"/>
  <c r="E18" i="1" s="1"/>
  <c r="F18" i="1"/>
  <c r="V17" i="1"/>
  <c r="V19" i="1" s="1"/>
  <c r="U17" i="1"/>
  <c r="U19" i="1" s="1"/>
  <c r="T17" i="1"/>
  <c r="T19" i="1" s="1"/>
  <c r="S17" i="1"/>
  <c r="S19" i="1" s="1"/>
  <c r="R17" i="1"/>
  <c r="R19" i="1" s="1"/>
  <c r="Q17" i="1"/>
  <c r="P17" i="1"/>
  <c r="P19" i="1" s="1"/>
  <c r="O17" i="1"/>
  <c r="O19" i="1" s="1"/>
  <c r="N17" i="1"/>
  <c r="N19" i="1" s="1"/>
  <c r="M17" i="1"/>
  <c r="M19" i="1" s="1"/>
  <c r="L17" i="1"/>
  <c r="L19" i="1" s="1"/>
  <c r="J17" i="1"/>
  <c r="J19" i="1" s="1"/>
  <c r="I17" i="1"/>
  <c r="I19" i="1" s="1"/>
  <c r="H17" i="1"/>
  <c r="H19" i="1" s="1"/>
  <c r="G17" i="1"/>
  <c r="G19" i="1" s="1"/>
  <c r="F17" i="1"/>
  <c r="F19" i="1" s="1"/>
  <c r="E17" i="1"/>
  <c r="V14" i="1"/>
  <c r="U14" i="1"/>
  <c r="T14" i="1"/>
  <c r="S14" i="1"/>
  <c r="R14" i="1"/>
  <c r="Q14" i="1"/>
  <c r="P14" i="1"/>
  <c r="O14" i="1"/>
  <c r="N14" i="1"/>
  <c r="M14" i="1"/>
  <c r="L14" i="1"/>
  <c r="K14" i="1" s="1"/>
  <c r="J14" i="1"/>
  <c r="I14" i="1"/>
  <c r="E14" i="1" s="1"/>
  <c r="H14" i="1"/>
  <c r="G14" i="1"/>
  <c r="F14" i="1"/>
  <c r="V13" i="1"/>
  <c r="U13" i="1"/>
  <c r="T13" i="1"/>
  <c r="S13" i="1"/>
  <c r="R13" i="1"/>
  <c r="Q13" i="1" s="1"/>
  <c r="P13" i="1"/>
  <c r="O13" i="1"/>
  <c r="N13" i="1"/>
  <c r="M13" i="1"/>
  <c r="L13" i="1"/>
  <c r="K13" i="1"/>
  <c r="J13" i="1"/>
  <c r="I13" i="1"/>
  <c r="H13" i="1"/>
  <c r="G13" i="1"/>
  <c r="F13" i="1"/>
  <c r="E13" i="1" s="1"/>
  <c r="V12" i="1"/>
  <c r="U12" i="1"/>
  <c r="T12" i="1"/>
  <c r="S12" i="1"/>
  <c r="R12" i="1"/>
  <c r="Q12" i="1"/>
  <c r="P12" i="1"/>
  <c r="O12" i="1"/>
  <c r="N12" i="1"/>
  <c r="M12" i="1"/>
  <c r="L12" i="1"/>
  <c r="K12" i="1" s="1"/>
  <c r="J12" i="1"/>
  <c r="I12" i="1"/>
  <c r="E12" i="1" s="1"/>
  <c r="H12" i="1"/>
  <c r="G12" i="1"/>
  <c r="F12" i="1"/>
  <c r="V11" i="1"/>
  <c r="V15" i="1" s="1"/>
  <c r="U11" i="1"/>
  <c r="U15" i="1" s="1"/>
  <c r="T11" i="1"/>
  <c r="T15" i="1" s="1"/>
  <c r="S11" i="1"/>
  <c r="S15" i="1" s="1"/>
  <c r="R11" i="1"/>
  <c r="R15" i="1" s="1"/>
  <c r="P11" i="1"/>
  <c r="P15" i="1" s="1"/>
  <c r="O11" i="1"/>
  <c r="O15" i="1" s="1"/>
  <c r="N11" i="1"/>
  <c r="N15" i="1" s="1"/>
  <c r="M11" i="1"/>
  <c r="M15" i="1" s="1"/>
  <c r="L11" i="1"/>
  <c r="L15" i="1" s="1"/>
  <c r="K11" i="1"/>
  <c r="K15" i="1" s="1"/>
  <c r="J11" i="1"/>
  <c r="J15" i="1" s="1"/>
  <c r="I11" i="1"/>
  <c r="I15" i="1" s="1"/>
  <c r="H11" i="1"/>
  <c r="H15" i="1" s="1"/>
  <c r="G11" i="1"/>
  <c r="G15" i="1" s="1"/>
  <c r="F11" i="1"/>
  <c r="F15" i="1" s="1"/>
  <c r="B3" i="1"/>
  <c r="B2" i="1"/>
  <c r="B1" i="1"/>
  <c r="Q19" i="1" l="1"/>
  <c r="E19" i="1"/>
  <c r="G25" i="1"/>
  <c r="S25" i="1"/>
  <c r="E11" i="1"/>
  <c r="E15" i="1" s="1"/>
  <c r="Q11" i="1"/>
  <c r="Q15" i="1" s="1"/>
  <c r="K17" i="1"/>
  <c r="K19" i="1" s="1"/>
</calcChain>
</file>

<file path=xl/sharedStrings.xml><?xml version="1.0" encoding="utf-8"?>
<sst xmlns="http://schemas.openxmlformats.org/spreadsheetml/2006/main" count="97" uniqueCount="62">
  <si>
    <t>חזרה</t>
  </si>
  <si>
    <t>מדדי התביעות (באחוזים)</t>
  </si>
  <si>
    <t>קצבת נכות (א.כ.ע)</t>
  </si>
  <si>
    <t>ריסק מוות (תשלום חד פעמי למקרה מוות)</t>
  </si>
  <si>
    <t>קצבת שארים</t>
  </si>
  <si>
    <t>סה"כ</t>
  </si>
  <si>
    <t>עד 30 יום</t>
  </si>
  <si>
    <t>31-60 יום</t>
  </si>
  <si>
    <t>61-120 יום</t>
  </si>
  <si>
    <t>121-180 יום</t>
  </si>
  <si>
    <t>181 יום ומעלה</t>
  </si>
  <si>
    <t>(1)</t>
  </si>
  <si>
    <t>(2)</t>
  </si>
  <si>
    <t>(3)</t>
  </si>
  <si>
    <t>(4)</t>
  </si>
  <si>
    <t>(5)</t>
  </si>
  <si>
    <t>(6)</t>
  </si>
  <si>
    <t>(7)</t>
  </si>
  <si>
    <t>(8)</t>
  </si>
  <si>
    <t>(9)</t>
  </si>
  <si>
    <t>(10)</t>
  </si>
  <si>
    <t>(11)</t>
  </si>
  <si>
    <t>(12)</t>
  </si>
  <si>
    <t>(13)</t>
  </si>
  <si>
    <t>(14)</t>
  </si>
  <si>
    <t>(15)</t>
  </si>
  <si>
    <t>(16)</t>
  </si>
  <si>
    <t>(17)</t>
  </si>
  <si>
    <t>(18)</t>
  </si>
  <si>
    <t>א</t>
  </si>
  <si>
    <t>תביעות:</t>
  </si>
  <si>
    <t>תביעות שאושרו</t>
  </si>
  <si>
    <t>תביעות שנדחו</t>
  </si>
  <si>
    <t>תביעות שנסגרו בפשרה</t>
  </si>
  <si>
    <t>תביעות שבוטלו</t>
  </si>
  <si>
    <t>תביעות שנסגרו (א3+א4+א5+א6)</t>
  </si>
  <si>
    <t>ב</t>
  </si>
  <si>
    <t xml:space="preserve"> תביעות שנסגרו בבוררות:</t>
  </si>
  <si>
    <t>סה"כ (ב1+ב2)</t>
  </si>
  <si>
    <t>ג</t>
  </si>
  <si>
    <t>תביעות שנסגרו בבית משפט:</t>
  </si>
  <si>
    <t>פשרה</t>
  </si>
  <si>
    <t>אחר</t>
  </si>
  <si>
    <t>סה"כ (ג1+ג2+ג3+ג4)</t>
  </si>
  <si>
    <t>בקשות למשיכת כספים או לקבלת קצבת זקנה</t>
  </si>
  <si>
    <t>מדדי הבקשות
(אחוזים)</t>
  </si>
  <si>
    <t>משך זמן הטיפול בבקשות למשיכת כספים בסכום חד-פעמי</t>
  </si>
  <si>
    <t>משך זמן הטיפול בבקשות לקבלת קצבת זקנה</t>
  </si>
  <si>
    <t>עד 5 ימים</t>
  </si>
  <si>
    <t>6-10 ימים</t>
  </si>
  <si>
    <t>11-15 ימים</t>
  </si>
  <si>
    <t>16-20 ימים</t>
  </si>
  <si>
    <t>21-30 ימים</t>
  </si>
  <si>
    <t>31 ימים ומעלה</t>
  </si>
  <si>
    <t>11-20 ימים</t>
  </si>
  <si>
    <t>31-40 ימים</t>
  </si>
  <si>
    <t>41 ימים ומעלה</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</si>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</sst>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0"/>
  </numFmts>
  <fonts count="18" x14ac:knownFonts="1">
    <font>
      <sz val="11"/>
      <color theme="1"/>
      <name val="Arial"/>
      <family val="2"/>
      <charset val="177"/>
      <scheme val="minor"/>
    </font>
    <font>
      <sz val="10"/>
      <name val="Arial"/>
      <family val="2"/>
    </font>
    <font>
      <b/>
      <sz val="14"/>
      <color indexed="8"/>
      <name val="David"/>
      <family val="2"/>
      <charset val="177"/>
    </font>
    <font>
      <b/>
      <sz val="16"/>
      <color indexed="8"/>
      <name val="David"/>
      <family val="2"/>
      <charset val="177"/>
    </font>
    <font>
      <b/>
      <sz val="12"/>
      <name val="David"/>
      <family val="2"/>
      <charset val="177"/>
    </font>
    <font>
      <u/>
      <sz val="10"/>
      <color indexed="12"/>
      <name val="Arial"/>
      <family val="2"/>
    </font>
    <font>
      <sz val="10"/>
      <name val="David"/>
      <family val="2"/>
      <charset val="177"/>
    </font>
    <font>
      <b/>
      <u/>
      <sz val="10"/>
      <name val="David"/>
      <family val="2"/>
      <charset val="177"/>
    </font>
    <font>
      <b/>
      <sz val="9"/>
      <name val="David"/>
      <family val="2"/>
      <charset val="177"/>
    </font>
    <font>
      <b/>
      <sz val="10"/>
      <name val="David"/>
      <family val="2"/>
      <charset val="177"/>
    </font>
    <font>
      <u/>
      <sz val="10"/>
      <name val="David"/>
      <family val="2"/>
      <charset val="177"/>
    </font>
    <font>
      <sz val="9"/>
      <color indexed="8"/>
      <name val="David"/>
      <family val="2"/>
      <charset val="177"/>
    </font>
    <font>
      <b/>
      <sz val="10"/>
      <name val="Arial"/>
      <family val="2"/>
    </font>
    <font>
      <u/>
      <sz val="10"/>
      <name val="Arial"/>
      <family val="2"/>
    </font>
    <font>
      <b/>
      <sz val="14"/>
      <name val="David"/>
      <family val="2"/>
      <charset val="177"/>
    </font>
    <font>
      <b/>
      <sz val="11"/>
      <color indexed="8"/>
      <name val="David"/>
      <family val="2"/>
      <charset val="177"/>
    </font>
    <font>
      <sz val="10"/>
      <color indexed="8"/>
      <name val="David"/>
      <family val="2"/>
      <charset val="177"/>
    </font>
    <font>
      <sz val="10"/>
      <color indexed="10"/>
      <name val="David"/>
      <family val="2"/>
      <charset val="177"/>
    </font>
  </fonts>
  <fills count="7">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indexed="22"/>
        <bgColor indexed="64"/>
      </patternFill>
    </fill>
    <fill>
      <patternFill patternType="solid">
        <fgColor indexed="26"/>
        <bgColor indexed="64"/>
      </patternFill>
    </fill>
    <fill>
      <patternFill patternType="lightUp"/>
    </fill>
  </fills>
  <borders count="55">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 fillId="0" borderId="0"/>
    <xf numFmtId="0" fontId="1" fillId="0" borderId="0">
      <alignment wrapText="1"/>
    </xf>
    <xf numFmtId="0" fontId="5" fillId="0" borderId="0" applyNumberFormat="0" applyFill="0" applyBorder="0" applyAlignment="0" applyProtection="0">
      <alignment vertical="top"/>
      <protection locked="0"/>
    </xf>
    <xf numFmtId="164" fontId="1" fillId="0" borderId="0" applyFont="0" applyFill="0" applyBorder="0" applyAlignment="0" applyProtection="0"/>
    <xf numFmtId="9" fontId="1" fillId="0" borderId="0" applyFont="0" applyFill="0" applyBorder="0" applyAlignment="0" applyProtection="0"/>
    <xf numFmtId="0" fontId="1" fillId="0" borderId="0">
      <alignment wrapText="1"/>
    </xf>
  </cellStyleXfs>
  <cellXfs count="114">
    <xf numFmtId="0" fontId="0" fillId="0" borderId="0" xfId="0"/>
    <xf numFmtId="0" fontId="1" fillId="0" borderId="0" xfId="1" applyProtection="1">
      <protection locked="0"/>
    </xf>
    <xf numFmtId="0" fontId="2" fillId="0" borderId="0" xfId="2" applyFont="1" applyBorder="1" applyAlignment="1" applyProtection="1">
      <alignment horizontal="right" readingOrder="2"/>
    </xf>
    <xf numFmtId="0" fontId="3" fillId="2" borderId="0" xfId="2" applyFont="1" applyFill="1" applyBorder="1" applyAlignment="1" applyProtection="1">
      <alignment horizontal="right" vertical="center"/>
    </xf>
    <xf numFmtId="0" fontId="2" fillId="0" borderId="0" xfId="2" applyFont="1" applyBorder="1" applyAlignment="1" applyProtection="1">
      <alignment readingOrder="2"/>
      <protection locked="0"/>
    </xf>
    <xf numFmtId="0" fontId="4" fillId="0" borderId="0" xfId="1" applyFont="1" applyProtection="1"/>
    <xf numFmtId="0" fontId="2" fillId="0" borderId="0" xfId="2" applyFont="1" applyBorder="1" applyAlignment="1" applyProtection="1">
      <alignment horizontal="right" readingOrder="2"/>
      <protection locked="0"/>
    </xf>
    <xf numFmtId="0" fontId="5" fillId="3" borderId="0" xfId="3" applyFill="1" applyAlignment="1" applyProtection="1"/>
    <xf numFmtId="0" fontId="6" fillId="0" borderId="1" xfId="1" applyFont="1" applyFill="1" applyBorder="1" applyAlignment="1" applyProtection="1">
      <protection locked="0"/>
    </xf>
    <xf numFmtId="0" fontId="7" fillId="4" borderId="2" xfId="1" applyFont="1" applyFill="1" applyBorder="1" applyAlignment="1" applyProtection="1">
      <alignment horizontal="center" vertical="center"/>
      <protection locked="0"/>
    </xf>
    <xf numFmtId="0" fontId="7" fillId="4" borderId="3" xfId="1" applyFont="1" applyFill="1" applyBorder="1" applyAlignment="1" applyProtection="1">
      <alignment horizontal="center" vertical="center"/>
      <protection locked="0"/>
    </xf>
    <xf numFmtId="0" fontId="8" fillId="4" borderId="4" xfId="1" applyFont="1" applyFill="1" applyBorder="1" applyAlignment="1" applyProtection="1">
      <alignment horizontal="center" vertical="center"/>
      <protection locked="0"/>
    </xf>
    <xf numFmtId="0" fontId="8" fillId="4" borderId="5" xfId="1" applyFont="1" applyFill="1" applyBorder="1" applyAlignment="1" applyProtection="1">
      <alignment horizontal="center" vertical="center"/>
      <protection locked="0"/>
    </xf>
    <xf numFmtId="0" fontId="8" fillId="4" borderId="6" xfId="1" applyFont="1" applyFill="1" applyBorder="1" applyAlignment="1" applyProtection="1">
      <alignment horizontal="center" vertical="center"/>
      <protection locked="0"/>
    </xf>
    <xf numFmtId="0" fontId="6" fillId="0" borderId="7" xfId="1" applyFont="1" applyFill="1" applyBorder="1" applyAlignment="1" applyProtection="1">
      <protection locked="0"/>
    </xf>
    <xf numFmtId="0" fontId="7" fillId="4" borderId="0" xfId="1" applyFont="1" applyFill="1" applyBorder="1" applyAlignment="1" applyProtection="1">
      <alignment horizontal="center" vertical="center"/>
      <protection locked="0"/>
    </xf>
    <xf numFmtId="0" fontId="9" fillId="4" borderId="8" xfId="1" applyFont="1" applyFill="1" applyBorder="1" applyAlignment="1" applyProtection="1">
      <alignment horizontal="center" vertical="center"/>
      <protection locked="0"/>
    </xf>
    <xf numFmtId="0" fontId="9" fillId="4" borderId="9" xfId="1" applyFont="1" applyFill="1" applyBorder="1" applyAlignment="1" applyProtection="1">
      <alignment horizontal="center" vertical="top" wrapText="1"/>
      <protection locked="0"/>
    </xf>
    <xf numFmtId="0" fontId="9" fillId="4" borderId="10" xfId="1" applyFont="1" applyFill="1" applyBorder="1" applyAlignment="1" applyProtection="1">
      <alignment horizontal="center" vertical="top" wrapText="1"/>
      <protection locked="0"/>
    </xf>
    <xf numFmtId="0" fontId="9" fillId="4" borderId="11" xfId="1" applyFont="1" applyFill="1" applyBorder="1" applyAlignment="1" applyProtection="1">
      <alignment horizontal="center" vertical="top" wrapText="1"/>
      <protection locked="0"/>
    </xf>
    <xf numFmtId="0" fontId="1" fillId="0" borderId="7" xfId="1" applyFont="1" applyFill="1" applyBorder="1" applyAlignment="1" applyProtection="1">
      <protection locked="0"/>
    </xf>
    <xf numFmtId="0" fontId="7" fillId="4" borderId="12" xfId="1" applyFont="1" applyFill="1" applyBorder="1" applyAlignment="1" applyProtection="1">
      <alignment horizontal="center" vertical="center"/>
      <protection locked="0"/>
    </xf>
    <xf numFmtId="49" fontId="9" fillId="4" borderId="13" xfId="1" applyNumberFormat="1" applyFont="1" applyFill="1" applyBorder="1" applyAlignment="1" applyProtection="1">
      <alignment horizontal="center" vertical="top" wrapText="1"/>
      <protection locked="0"/>
    </xf>
    <xf numFmtId="49" fontId="9" fillId="4" borderId="14" xfId="1" applyNumberFormat="1" applyFont="1" applyFill="1" applyBorder="1" applyAlignment="1" applyProtection="1">
      <alignment horizontal="center" vertical="top" wrapText="1"/>
      <protection locked="0"/>
    </xf>
    <xf numFmtId="49" fontId="9" fillId="4" borderId="15" xfId="1" applyNumberFormat="1" applyFont="1" applyFill="1" applyBorder="1" applyAlignment="1" applyProtection="1">
      <alignment horizontal="center" vertical="top" wrapText="1"/>
      <protection locked="0"/>
    </xf>
    <xf numFmtId="49" fontId="9" fillId="4" borderId="16" xfId="1" applyNumberFormat="1" applyFont="1" applyFill="1" applyBorder="1" applyAlignment="1" applyProtection="1">
      <alignment horizontal="center" vertical="top" wrapText="1"/>
      <protection locked="0"/>
    </xf>
    <xf numFmtId="0" fontId="10" fillId="5" borderId="17" xfId="1" applyFont="1" applyFill="1" applyBorder="1" applyAlignment="1" applyProtection="1">
      <alignment horizontal="right"/>
      <protection locked="0"/>
    </xf>
    <xf numFmtId="0" fontId="10" fillId="5" borderId="18" xfId="1" applyFont="1" applyFill="1" applyBorder="1" applyAlignment="1" applyProtection="1">
      <alignment horizontal="right"/>
      <protection locked="0"/>
    </xf>
    <xf numFmtId="3" fontId="11" fillId="6" borderId="19" xfId="4" applyNumberFormat="1" applyFont="1" applyFill="1" applyBorder="1" applyAlignment="1" applyProtection="1"/>
    <xf numFmtId="3" fontId="11" fillId="6" borderId="20" xfId="4" applyNumberFormat="1" applyFont="1" applyFill="1" applyBorder="1" applyAlignment="1" applyProtection="1"/>
    <xf numFmtId="3" fontId="11" fillId="6" borderId="21" xfId="4" applyNumberFormat="1" applyFont="1" applyFill="1" applyBorder="1" applyAlignment="1" applyProtection="1"/>
    <xf numFmtId="3" fontId="11" fillId="6" borderId="22" xfId="4" applyNumberFormat="1" applyFont="1" applyFill="1" applyBorder="1" applyAlignment="1" applyProtection="1"/>
    <xf numFmtId="3" fontId="11" fillId="6" borderId="23" xfId="4" applyNumberFormat="1" applyFont="1" applyFill="1" applyBorder="1" applyAlignment="1" applyProtection="1"/>
    <xf numFmtId="0" fontId="1" fillId="0" borderId="7" xfId="1" applyFont="1" applyFill="1" applyBorder="1" applyAlignment="1" applyProtection="1">
      <alignment horizontal="center"/>
      <protection locked="0"/>
    </xf>
    <xf numFmtId="0" fontId="6" fillId="5" borderId="24" xfId="1" applyFont="1" applyFill="1" applyBorder="1" applyAlignment="1" applyProtection="1">
      <alignment horizontal="right"/>
      <protection locked="0"/>
    </xf>
    <xf numFmtId="0" fontId="6" fillId="5" borderId="25" xfId="1" applyFont="1" applyFill="1" applyBorder="1" applyAlignment="1" applyProtection="1">
      <alignment horizontal="right"/>
      <protection locked="0"/>
    </xf>
    <xf numFmtId="0" fontId="6" fillId="5" borderId="26" xfId="1" applyFont="1" applyFill="1" applyBorder="1" applyAlignment="1" applyProtection="1">
      <alignment horizontal="right"/>
      <protection locked="0"/>
    </xf>
    <xf numFmtId="165" fontId="9" fillId="5" borderId="27" xfId="1" applyNumberFormat="1" applyFont="1" applyFill="1" applyBorder="1" applyAlignment="1" applyProtection="1">
      <alignment horizontal="center"/>
    </xf>
    <xf numFmtId="165" fontId="6" fillId="5" borderId="28" xfId="1" applyNumberFormat="1" applyFont="1" applyFill="1" applyBorder="1" applyAlignment="1" applyProtection="1">
      <alignment horizontal="center"/>
    </xf>
    <xf numFmtId="165" fontId="6" fillId="5" borderId="29" xfId="1" applyNumberFormat="1" applyFont="1" applyFill="1" applyBorder="1" applyAlignment="1" applyProtection="1">
      <alignment horizontal="center"/>
    </xf>
    <xf numFmtId="165" fontId="6" fillId="5" borderId="30" xfId="1" applyNumberFormat="1" applyFont="1" applyFill="1" applyBorder="1" applyAlignment="1" applyProtection="1">
      <alignment horizontal="center"/>
    </xf>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8" xfId="1" applyNumberFormat="1" applyFont="1" applyFill="1" applyBorder="1" applyAlignment="1" applyProtection="1">
      <alignment horizontal="center"/>
    </xf>
    <xf numFmtId="165" fontId="9" fillId="5" borderId="30" xfId="1" applyNumberFormat="1" applyFont="1" applyFill="1" applyBorder="1" applyAlignment="1" applyProtection="1">
      <alignment horizontal="center"/>
    </xf>
    <xf numFmtId="0" fontId="1" fillId="0" borderId="7" xfId="1" applyFont="1" applyFill="1" applyBorder="1" applyAlignment="1" applyProtection="1">
      <alignment horizontal="right"/>
      <protection locked="0"/>
    </xf>
    <xf numFmtId="0" fontId="10" fillId="5" borderId="31" xfId="1" applyFont="1" applyFill="1" applyBorder="1" applyAlignment="1" applyProtection="1">
      <alignment horizontal="right"/>
      <protection locked="0"/>
    </xf>
    <xf numFmtId="0" fontId="10" fillId="5" borderId="32" xfId="1" applyFont="1" applyFill="1" applyBorder="1" applyAlignment="1" applyProtection="1">
      <alignment horizontal="right"/>
      <protection locked="0"/>
    </xf>
    <xf numFmtId="165" fontId="11" fillId="6" borderId="27" xfId="4" applyNumberFormat="1" applyFont="1" applyFill="1" applyBorder="1" applyAlignment="1" applyProtection="1"/>
    <xf numFmtId="165" fontId="11" fillId="6" borderId="28" xfId="4" applyNumberFormat="1" applyFont="1" applyFill="1" applyBorder="1" applyAlignment="1" applyProtection="1"/>
    <xf numFmtId="165" fontId="11" fillId="6" borderId="25" xfId="4" applyNumberFormat="1" applyFont="1" applyFill="1" applyBorder="1" applyAlignment="1" applyProtection="1"/>
    <xf numFmtId="165" fontId="11" fillId="6" borderId="30" xfId="4" applyNumberFormat="1" applyFont="1" applyFill="1" applyBorder="1" applyAlignment="1" applyProtection="1"/>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5" xfId="1" applyNumberFormat="1" applyFont="1" applyFill="1" applyBorder="1" applyAlignment="1" applyProtection="1">
      <alignment horizontal="center"/>
    </xf>
    <xf numFmtId="0" fontId="10" fillId="5" borderId="24" xfId="1" applyFont="1" applyFill="1" applyBorder="1" applyAlignment="1" applyProtection="1">
      <alignment horizontal="right"/>
      <protection locked="0"/>
    </xf>
    <xf numFmtId="0" fontId="10" fillId="5" borderId="25" xfId="1" applyFont="1" applyFill="1" applyBorder="1" applyAlignment="1" applyProtection="1">
      <alignment horizontal="right"/>
      <protection locked="0"/>
    </xf>
    <xf numFmtId="0" fontId="10" fillId="5" borderId="26" xfId="1" applyFont="1" applyFill="1" applyBorder="1" applyAlignment="1" applyProtection="1">
      <alignment horizontal="right"/>
      <protection locked="0"/>
    </xf>
    <xf numFmtId="165" fontId="9" fillId="5" borderId="27" xfId="5" applyNumberFormat="1" applyFont="1" applyFill="1" applyBorder="1" applyAlignment="1" applyProtection="1">
      <alignment horizontal="center"/>
    </xf>
    <xf numFmtId="165" fontId="6" fillId="5" borderId="28" xfId="5" applyNumberFormat="1" applyFont="1" applyFill="1" applyBorder="1" applyAlignment="1" applyProtection="1">
      <alignment horizontal="center"/>
    </xf>
    <xf numFmtId="165" fontId="6" fillId="5" borderId="29" xfId="5" applyNumberFormat="1" applyFont="1" applyFill="1" applyBorder="1" applyAlignment="1" applyProtection="1">
      <alignment horizontal="center"/>
    </xf>
    <xf numFmtId="0" fontId="6" fillId="5" borderId="29" xfId="1" applyFont="1" applyFill="1" applyBorder="1" applyAlignment="1" applyProtection="1">
      <alignment horizontal="right"/>
      <protection locked="0"/>
    </xf>
    <xf numFmtId="165" fontId="9" fillId="5" borderId="33" xfId="5" applyNumberFormat="1" applyFont="1" applyFill="1" applyBorder="1" applyAlignment="1" applyProtection="1">
      <alignment horizontal="center"/>
    </xf>
    <xf numFmtId="0" fontId="1" fillId="0" borderId="34" xfId="1" applyFont="1" applyFill="1" applyBorder="1" applyAlignment="1" applyProtection="1">
      <alignment horizontal="center"/>
      <protection locked="0"/>
    </xf>
    <xf numFmtId="0" fontId="6" fillId="5" borderId="35" xfId="1" applyFont="1" applyFill="1" applyBorder="1" applyAlignment="1" applyProtection="1">
      <alignment horizontal="right"/>
      <protection locked="0"/>
    </xf>
    <xf numFmtId="0" fontId="6" fillId="5" borderId="36" xfId="1" applyFont="1" applyFill="1" applyBorder="1" applyAlignment="1" applyProtection="1">
      <alignment horizontal="right"/>
      <protection locked="0"/>
    </xf>
    <xf numFmtId="0" fontId="6" fillId="5" borderId="37" xfId="1" applyFont="1" applyFill="1" applyBorder="1" applyAlignment="1" applyProtection="1">
      <alignment horizontal="right"/>
      <protection locked="0"/>
    </xf>
    <xf numFmtId="165" fontId="9" fillId="5" borderId="38" xfId="5" applyNumberFormat="1" applyFont="1" applyFill="1" applyBorder="1" applyAlignment="1" applyProtection="1">
      <alignment horizontal="center"/>
    </xf>
    <xf numFmtId="165" fontId="9" fillId="5" borderId="39" xfId="5" applyNumberFormat="1" applyFont="1" applyFill="1" applyBorder="1" applyAlignment="1" applyProtection="1">
      <alignment horizontal="center"/>
    </xf>
    <xf numFmtId="165" fontId="9" fillId="5" borderId="36" xfId="5" applyNumberFormat="1" applyFont="1" applyFill="1" applyBorder="1" applyAlignment="1" applyProtection="1">
      <alignment horizontal="center"/>
    </xf>
    <xf numFmtId="165" fontId="9" fillId="5" borderId="40" xfId="5" applyNumberFormat="1" applyFont="1" applyFill="1" applyBorder="1" applyAlignment="1" applyProtection="1">
      <alignment horizontal="center"/>
    </xf>
    <xf numFmtId="0" fontId="12" fillId="0" borderId="0" xfId="1" applyFont="1" applyFill="1" applyBorder="1" applyAlignment="1" applyProtection="1">
      <protection locked="0"/>
    </xf>
    <xf numFmtId="0" fontId="1" fillId="0" borderId="0" xfId="1" applyAlignment="1" applyProtection="1">
      <alignment horizontal="center"/>
      <protection locked="0"/>
    </xf>
    <xf numFmtId="0" fontId="1" fillId="0" borderId="0" xfId="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ill="1" applyBorder="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ont="1" applyFill="1" applyBorder="1" applyAlignment="1" applyProtection="1">
      <alignment horizontal="center"/>
      <protection locked="0"/>
    </xf>
    <xf numFmtId="0" fontId="13" fillId="0" borderId="0" xfId="1" applyFont="1" applyFill="1" applyBorder="1" applyAlignment="1" applyProtection="1">
      <alignment horizontal="center"/>
      <protection locked="0"/>
    </xf>
    <xf numFmtId="0" fontId="12" fillId="0" borderId="0" xfId="1" applyFont="1" applyFill="1" applyBorder="1" applyAlignment="1" applyProtection="1">
      <alignment horizontal="right"/>
      <protection locked="0"/>
    </xf>
    <xf numFmtId="0" fontId="6" fillId="0" borderId="0" xfId="1" applyFont="1" applyProtection="1"/>
    <xf numFmtId="0" fontId="1" fillId="0" borderId="0" xfId="1"/>
    <xf numFmtId="0" fontId="14" fillId="0" borderId="0" xfId="1" applyFont="1" applyProtection="1"/>
    <xf numFmtId="0" fontId="15" fillId="0" borderId="0" xfId="6" applyFont="1" applyFill="1" applyBorder="1" applyAlignment="1" applyProtection="1">
      <alignment horizontal="right" vertical="center"/>
    </xf>
    <xf numFmtId="0" fontId="6" fillId="0" borderId="0" xfId="1" applyFont="1" applyFill="1" applyBorder="1" applyProtection="1"/>
    <xf numFmtId="0" fontId="7" fillId="4" borderId="41" xfId="1" applyFont="1" applyFill="1" applyBorder="1" applyAlignment="1" applyProtection="1">
      <alignment horizontal="center" vertical="center" wrapText="1"/>
    </xf>
    <xf numFmtId="0" fontId="9" fillId="4" borderId="42" xfId="1" applyFont="1" applyFill="1" applyBorder="1" applyAlignment="1" applyProtection="1">
      <alignment horizontal="center" vertical="top" wrapText="1"/>
    </xf>
    <xf numFmtId="0" fontId="9" fillId="4" borderId="43" xfId="1" applyFont="1" applyFill="1" applyBorder="1" applyAlignment="1" applyProtection="1">
      <alignment horizontal="center" vertical="top" wrapText="1"/>
    </xf>
    <xf numFmtId="0" fontId="9" fillId="4" borderId="44" xfId="1" applyFont="1" applyFill="1" applyBorder="1" applyAlignment="1" applyProtection="1">
      <alignment horizontal="center" vertical="top" wrapText="1"/>
    </xf>
    <xf numFmtId="0" fontId="7" fillId="4" borderId="45" xfId="1" applyFont="1" applyFill="1" applyBorder="1" applyAlignment="1" applyProtection="1">
      <alignment horizontal="center" vertical="center" wrapText="1"/>
    </xf>
    <xf numFmtId="0" fontId="9" fillId="4" borderId="46" xfId="1" applyFont="1" applyFill="1" applyBorder="1" applyAlignment="1" applyProtection="1">
      <alignment vertical="top" wrapText="1"/>
    </xf>
    <xf numFmtId="0" fontId="9" fillId="4" borderId="9" xfId="1" applyFont="1" applyFill="1" applyBorder="1" applyAlignment="1" applyProtection="1">
      <alignment horizontal="center" vertical="top" wrapText="1"/>
    </xf>
    <xf numFmtId="0" fontId="9" fillId="4" borderId="9" xfId="1" applyFont="1" applyFill="1" applyBorder="1" applyAlignment="1" applyProtection="1">
      <alignment horizontal="center" vertical="top" wrapText="1" readingOrder="2"/>
    </xf>
    <xf numFmtId="0" fontId="9" fillId="4" borderId="47" xfId="1" applyFont="1" applyFill="1" applyBorder="1" applyAlignment="1" applyProtection="1">
      <alignment horizontal="center" vertical="top" wrapText="1" readingOrder="2"/>
    </xf>
    <xf numFmtId="0" fontId="9" fillId="4" borderId="48" xfId="1" applyFont="1" applyFill="1" applyBorder="1" applyAlignment="1" applyProtection="1">
      <alignment horizontal="center" vertical="top" wrapText="1" readingOrder="2"/>
    </xf>
    <xf numFmtId="0" fontId="9" fillId="4" borderId="46" xfId="1" applyFont="1" applyFill="1" applyBorder="1" applyAlignment="1" applyProtection="1">
      <alignment horizontal="right" vertical="top" wrapText="1"/>
    </xf>
    <xf numFmtId="0" fontId="7" fillId="4" borderId="49" xfId="1" applyFont="1" applyFill="1" applyBorder="1" applyAlignment="1" applyProtection="1">
      <alignment horizontal="center" vertical="center" wrapText="1"/>
    </xf>
    <xf numFmtId="166" fontId="9" fillId="4" borderId="50" xfId="1" applyNumberFormat="1" applyFont="1" applyFill="1" applyBorder="1" applyAlignment="1" applyProtection="1">
      <alignment horizontal="center" vertical="top" wrapText="1"/>
    </xf>
    <xf numFmtId="49" fontId="9" fillId="4" borderId="51" xfId="1" applyNumberFormat="1" applyFont="1" applyFill="1" applyBorder="1" applyAlignment="1" applyProtection="1">
      <alignment horizontal="center" vertical="top" wrapText="1"/>
    </xf>
    <xf numFmtId="49" fontId="9" fillId="4" borderId="52" xfId="1" applyNumberFormat="1" applyFont="1" applyFill="1" applyBorder="1" applyAlignment="1" applyProtection="1">
      <alignment horizontal="center" vertical="top" wrapText="1"/>
    </xf>
    <xf numFmtId="49" fontId="9" fillId="4" borderId="48" xfId="1" applyNumberFormat="1" applyFont="1" applyFill="1" applyBorder="1" applyAlignment="1" applyProtection="1">
      <alignment horizontal="center" vertical="top" wrapText="1"/>
    </xf>
    <xf numFmtId="49" fontId="9" fillId="4" borderId="50" xfId="1" applyNumberFormat="1" applyFont="1" applyFill="1" applyBorder="1" applyAlignment="1" applyProtection="1">
      <alignment horizontal="center" vertical="top" wrapText="1"/>
    </xf>
    <xf numFmtId="49" fontId="9" fillId="4" borderId="53" xfId="1" applyNumberFormat="1" applyFont="1" applyFill="1" applyBorder="1" applyAlignment="1" applyProtection="1">
      <alignment horizontal="center" vertical="top" wrapText="1"/>
    </xf>
    <xf numFmtId="0" fontId="6" fillId="5" borderId="49" xfId="1" applyFont="1" applyFill="1" applyBorder="1" applyAlignment="1" applyProtection="1">
      <alignment horizontal="right" vertical="center" wrapText="1"/>
    </xf>
    <xf numFmtId="9" fontId="16" fillId="5" borderId="50" xfId="6" applyNumberFormat="1" applyFont="1" applyFill="1" applyBorder="1" applyAlignment="1" applyProtection="1">
      <alignment horizontal="center" vertical="center" wrapText="1" readingOrder="2"/>
    </xf>
    <xf numFmtId="9" fontId="16" fillId="5" borderId="54" xfId="6" applyNumberFormat="1" applyFont="1" applyFill="1" applyBorder="1" applyAlignment="1" applyProtection="1">
      <alignment horizontal="center" vertical="center" wrapText="1" readingOrder="2"/>
    </xf>
    <xf numFmtId="9" fontId="6" fillId="0" borderId="0" xfId="1" applyNumberFormat="1" applyFont="1" applyProtection="1"/>
    <xf numFmtId="0" fontId="9" fillId="0" borderId="0" xfId="1" applyFont="1" applyAlignment="1" applyProtection="1">
      <alignment horizontal="right" readingOrder="2"/>
    </xf>
    <xf numFmtId="0" fontId="6" fillId="0" borderId="0" xfId="1" applyFont="1" applyAlignment="1" applyProtection="1">
      <alignment horizontal="right" readingOrder="2"/>
    </xf>
    <xf numFmtId="0" fontId="1" fillId="0" borderId="0" xfId="1" applyProtection="1"/>
    <xf numFmtId="0" fontId="6" fillId="0" borderId="0" xfId="1" applyFont="1" applyAlignment="1">
      <alignment horizontal="right" wrapText="1" readingOrder="2"/>
    </xf>
    <xf numFmtId="0" fontId="6" fillId="0" borderId="0" xfId="1" applyFont="1" applyAlignment="1" applyProtection="1">
      <alignment horizontal="right" wrapText="1" readingOrder="2"/>
    </xf>
    <xf numFmtId="0" fontId="1" fillId="0" borderId="0" xfId="1" applyAlignment="1" applyProtection="1">
      <alignment horizontal="right" readingOrder="2"/>
    </xf>
    <xf numFmtId="0" fontId="1" fillId="0" borderId="0" xfId="1" applyAlignment="1" applyProtection="1"/>
  </cellXfs>
  <cellStyles count="7">
    <cellStyle name="Comma_~4758153" xfId="4"/>
    <cellStyle name="Normal" xfId="0" builtinId="0"/>
    <cellStyle name="Normal 2" xfId="1"/>
    <cellStyle name="Normal_Aform4v2" xfId="2"/>
    <cellStyle name="Normal_Aform4v2 2" xfId="6"/>
    <cellStyle name="Percent 2" xfId="5"/>
    <cellStyle name="היפר-קישור" xfId="3"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amitim.com/wp-content/uploads/2017/05/Kagam-statistics-bakashot-tvioy-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סבר למילוי"/>
      <sheetName val="הוראות"/>
      <sheetName val="רשימת גופים"/>
      <sheetName val="כללי א1"/>
      <sheetName val=" בריאות א2"/>
      <sheetName val=" פנסיוני א3"/>
      <sheetName val="נספח א4 - G"/>
      <sheetName val="נספח א4 - P"/>
      <sheetName val="נספח א4 - B"/>
      <sheetName val="נספח א5 - G"/>
      <sheetName val="נספח א5 - P"/>
      <sheetName val="נספח א5 - B"/>
      <sheetName val="כללי ב1"/>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sheetData sheetId="1">
        <row r="13">
          <cell r="B13" t="str">
            <v>קרן הגמלאות המרכזית של עובדי ההסתדרות בע"מ</v>
          </cell>
          <cell r="F13">
            <v>2016</v>
          </cell>
          <cell r="Z13" t="str">
            <v xml:space="preserve">הנתונים ביחידות בודדות לשנת </v>
          </cell>
        </row>
        <row r="29">
          <cell r="B29" t="str">
            <v>נספח ב3 מדדי תביעות בקצבת נכות (א.כ.ע), ריסק מוות וקצבת שארים</v>
          </cell>
        </row>
        <row r="31">
          <cell r="B31" t="str">
            <v>נספח ב4 - מדדי בקשות למשיכת כספים או לקבלת קצבת זקנה (פנסיה)</v>
          </cell>
        </row>
      </sheetData>
      <sheetData sheetId="2">
        <row r="3">
          <cell r="A3" t="str">
            <v>חברה מדווחת _______</v>
          </cell>
        </row>
        <row r="4">
          <cell r="A4" t="str">
            <v>איי אי ג'י ישראל חברה לביטוח בע"מ</v>
          </cell>
        </row>
        <row r="5">
          <cell r="A5" t="str">
            <v>איילון חברה לביטוח בע"מ</v>
          </cell>
        </row>
        <row r="6">
          <cell r="A6" t="str">
            <v>אליהו חברה לביטוח בע"מ</v>
          </cell>
        </row>
        <row r="7">
          <cell r="A7" t="str">
            <v>אקסלנס נשואה פנסיה (אחדות) בע"מ</v>
          </cell>
        </row>
        <row r="8">
          <cell r="A8" t="str">
            <v>ביטוח חקלאי אגודה שיתופית מרכזית בע"מ</v>
          </cell>
        </row>
        <row r="9">
          <cell r="A9" t="str">
            <v>גילעד גמלאות לעובדים דתיים בע"מ</v>
          </cell>
        </row>
        <row r="10">
          <cell r="A10" t="str">
            <v>גלעד קרן פנסיה מקיפה בע"מ</v>
          </cell>
        </row>
        <row r="11">
          <cell r="A11" t="str">
            <v>דקלה חברה לביטוח בע"מ</v>
          </cell>
        </row>
        <row r="12">
          <cell r="A12" t="str">
            <v>הכשרה חברה לביטוח בע"מ</v>
          </cell>
        </row>
        <row r="13">
          <cell r="A13" t="str">
            <v>הלמן - אלדובי קרנות פנסיה בע"מ</v>
          </cell>
        </row>
        <row r="14">
          <cell r="A14" t="str">
            <v>הפניקס בריאות חברה לביטוח בע"מ</v>
          </cell>
        </row>
        <row r="15">
          <cell r="A15" t="str">
            <v>הפניקס חברה לביטוח בע"מ</v>
          </cell>
        </row>
        <row r="16">
          <cell r="A16" t="str">
            <v>הפניקס קרנות פנסיה מאוזנות וותיקות בע"מ</v>
          </cell>
        </row>
        <row r="17">
          <cell r="A17" t="str">
            <v>הראל חברה לביטוח בע"מ</v>
          </cell>
        </row>
        <row r="18">
          <cell r="A18" t="str">
            <v>הראל ניהול קרנות פנסיה בע"מ</v>
          </cell>
        </row>
        <row r="19">
          <cell r="A19" t="str">
            <v>התאגיד המנהל של המאגר לביטוח רכב חובה ("הפול") בע"מ</v>
          </cell>
        </row>
        <row r="20">
          <cell r="A20" t="str">
            <v>יובלים -  ניהול קרנות פנסיה בע"מ</v>
          </cell>
        </row>
        <row r="21">
          <cell r="A21" t="str">
            <v>יוזמה קרן פנסיה לעצמאים בע"מ</v>
          </cell>
        </row>
        <row r="22">
          <cell r="A22" t="str">
            <v>איי. די. איי. חברה לביטוח בע"מ</v>
          </cell>
        </row>
        <row r="23">
          <cell r="A23" t="str">
            <v>אינפיניטי ניהול קופת גמל מרכזית לקצבה בע"מ</v>
          </cell>
        </row>
        <row r="24">
          <cell r="A24" t="str">
            <v>כלל ביטוח אשראי בע"מ</v>
          </cell>
        </row>
        <row r="25">
          <cell r="A25" t="str">
            <v>כלל חברה לביטוח בע"מ</v>
          </cell>
        </row>
        <row r="26">
          <cell r="A26" t="str">
            <v>לעתיד חברה לניהול קרנות פנסיה בע"מ</v>
          </cell>
        </row>
        <row r="27">
          <cell r="A27" t="str">
            <v>מבטחים מוסד לביטוח סוציאלי של העובדים בע"מ</v>
          </cell>
        </row>
        <row r="28">
          <cell r="A28" t="str">
            <v>מגדל חברה לביטוח בע"מ</v>
          </cell>
        </row>
        <row r="29">
          <cell r="A29" t="str">
            <v>מגן חברה לניהול קרנות פנסיה בע"מ</v>
          </cell>
        </row>
        <row r="30">
          <cell r="A30" t="str">
            <v>מגן קרן פנסיה מרכזית לקואופרציה ביצרנות, תחבורה ושרותים אגודה שיתופית בע"מ</v>
          </cell>
        </row>
        <row r="31">
          <cell r="A31" t="str">
            <v>מיטב פנסיה בע"מ</v>
          </cell>
        </row>
        <row r="32">
          <cell r="A32" t="str">
            <v>מיטבית - עתודות חברה לניהול קרנות פנסיה בע"מ</v>
          </cell>
        </row>
        <row r="33">
          <cell r="A33" t="str">
            <v>מנוף ניהול קרנות פנסיה בע"מ</v>
          </cell>
        </row>
        <row r="34">
          <cell r="A34" t="str">
            <v>מנורה מבטחים ביטוח בע"מ</v>
          </cell>
        </row>
        <row r="35">
          <cell r="A35" t="str">
            <v>מנורה מבטחים פנסיה בע"מ</v>
          </cell>
        </row>
        <row r="36">
          <cell r="A36" t="str">
            <v>מקפת החדשה ניהול קרנות פנסיה ותגמולים בע"מ</v>
          </cell>
        </row>
        <row r="37">
          <cell r="A37" t="str">
            <v>ש. שלמה חברה לביטוח בע''מ</v>
          </cell>
        </row>
        <row r="38">
          <cell r="A38" t="str">
            <v>נתיב קרן הפנסיה של פועלי ועובדי מפעלי משק ההסתדרות בע"מ</v>
          </cell>
        </row>
        <row r="39">
          <cell r="A39" t="str">
            <v>ספרינג - ניהול קרן פנסיה בע"מ</v>
          </cell>
        </row>
        <row r="40">
          <cell r="A40" t="str">
            <v>עמית קופה לפנסיה ותגמולים בע"מ</v>
          </cell>
        </row>
        <row r="41">
          <cell r="A41" t="str">
            <v>עתודות קרן פנסיה לשכירים ועצמאים בע"מ</v>
          </cell>
        </row>
        <row r="42">
          <cell r="A42" t="str">
            <v>קופה לתגמולים ופנסיה של עובדי הסוכנות היהודית לא"י בע"מ</v>
          </cell>
        </row>
        <row r="43">
          <cell r="A43" t="str">
            <v>קופת הפנסיה לעובדי הדסה בע"מ</v>
          </cell>
        </row>
        <row r="44">
          <cell r="A44" t="str">
            <v>קופת הפנסיה של הסתדרות העובדים הלאומית בע"מ</v>
          </cell>
        </row>
        <row r="45">
          <cell r="A45" t="str">
            <v>קרן ביטוח ופנסיה לפועלים חקלאים ובלתי מקצועיים בישראל אגודה שיתופית בע"מ</v>
          </cell>
        </row>
        <row r="46">
          <cell r="A46" t="str">
            <v>קרן הביטוח והפנסיה של פועלי בנין ועבודות ציבוריות אגודה שיתופית בע"מ</v>
          </cell>
        </row>
        <row r="47">
          <cell r="A47" t="str">
            <v>קרן הגמלאות המרכזית של עובדי ההסתדרות בע"מ</v>
          </cell>
        </row>
        <row r="48">
          <cell r="A48" t="str">
            <v>קרן הגמלאות של חברי אגד בע"מ</v>
          </cell>
        </row>
        <row r="49">
          <cell r="A49" t="str">
            <v>קרן הגמלאות של חברי דן בע"מ</v>
          </cell>
        </row>
        <row r="50">
          <cell r="A50" t="str">
            <v>קרן מקפת מרכז לפנסיה ותגמולים אגודה שיתופית בע"מ</v>
          </cell>
        </row>
        <row r="51">
          <cell r="A51" t="str">
            <v>קרנית-קרן לפיצוי נפגעי  תאונות דרכים</v>
          </cell>
        </row>
        <row r="52">
          <cell r="A52" t="str">
            <v>שומרה חברה לביטוח בע"מ</v>
          </cell>
        </row>
        <row r="53">
          <cell r="A53" t="str">
            <v>שירביט חברה לביטוח בע"מ</v>
          </cell>
        </row>
        <row r="54">
          <cell r="A54" t="str">
            <v>אי.בי.אי גמל בע"מ</v>
          </cell>
        </row>
        <row r="55">
          <cell r="A55" t="str">
            <v>איי.אר.איי ישראל בע"מ</v>
          </cell>
        </row>
        <row r="56">
          <cell r="A56" t="str">
            <v>איילון חברה לניהול קופות גמל בע"מ</v>
          </cell>
        </row>
        <row r="57">
          <cell r="A57" t="str">
            <v>אינפיניטי גמל בע"מ</v>
          </cell>
        </row>
        <row r="58">
          <cell r="A58" t="str">
            <v>איפקס ניהול קופות גמל בע"מ</v>
          </cell>
        </row>
        <row r="59">
          <cell r="A59" t="str">
            <v>אלטשולר שחם קופות גמל בע"מ</v>
          </cell>
        </row>
        <row r="60">
          <cell r="A60" t="str">
            <v>אנליסט קופות גמל בע"מ</v>
          </cell>
        </row>
        <row r="61">
          <cell r="A61" t="str">
            <v>אסיף חברה לניהול קופ"ג בע"מ</v>
          </cell>
        </row>
        <row r="62">
          <cell r="A62" t="str">
            <v>אפסילון ניהול קופות גמל בע"מ</v>
          </cell>
        </row>
        <row r="63">
          <cell r="A63" t="str">
            <v>אפקים בע"מ</v>
          </cell>
        </row>
        <row r="64">
          <cell r="A64" t="str">
            <v>אקסלנס - קופות מזרחי לשעבר בע"מ</v>
          </cell>
        </row>
        <row r="65">
          <cell r="A65" t="str">
            <v>אקסלנס נשואה גמל בע"מ</v>
          </cell>
        </row>
        <row r="66">
          <cell r="A66" t="str">
            <v>ארם גמולים - חברה לניהול קופות גמל בע''מ</v>
          </cell>
        </row>
        <row r="67">
          <cell r="A67" t="str">
            <v>ב'ת למ'ד דל'ת בע"מ</v>
          </cell>
        </row>
        <row r="68">
          <cell r="A68" t="str">
            <v>בר קרן גמולים בע"מ</v>
          </cell>
        </row>
        <row r="69">
          <cell r="A69" t="str">
            <v>גאון גמל בע"מ</v>
          </cell>
        </row>
        <row r="70">
          <cell r="A70" t="str">
            <v>גד גמולים חברה לניהול קופות גמל בע"מ</v>
          </cell>
        </row>
        <row r="71">
          <cell r="A71" t="str">
            <v>גל גמל למורים - חברה לניהול קופות גמל למורים בע"מ</v>
          </cell>
        </row>
        <row r="72">
          <cell r="A72" t="str">
            <v>דפנה ניהול קופות גמל בע"מ</v>
          </cell>
        </row>
        <row r="73">
          <cell r="A73" t="str">
            <v>דש ניהול קופות גמל בע"מ</v>
          </cell>
        </row>
        <row r="74">
          <cell r="A74" t="str">
            <v>האוגר קופה לחסכון תגמולים לעצמאים בע"מ</v>
          </cell>
        </row>
        <row r="75">
          <cell r="A75" t="str">
            <v>הגומל קופת גמל למורים וגננות בע"מ</v>
          </cell>
        </row>
        <row r="76">
          <cell r="A76" t="str">
            <v>החברה המנהלת של מינהל קרן ההשתלמות לפקידים עובדי המנהל והשירותים בע"מ</v>
          </cell>
        </row>
        <row r="77">
          <cell r="A77" t="str">
            <v>החברה המנהלת של רום קרן ההשתלמות לעובדי הרשויות המקומיות בע"מ</v>
          </cell>
        </row>
        <row r="78">
          <cell r="A78" t="str">
            <v>החברה לניהול קרן השתלמות לעובדי המדינה בע"מ</v>
          </cell>
        </row>
        <row r="79">
          <cell r="A79" t="str">
            <v>החברה לניהול קרן השתלמות לשופטים בע"מ</v>
          </cell>
        </row>
        <row r="80">
          <cell r="A80" t="str">
            <v>היהלום - א.ש. לבטוח הדדי של חברי בורסת היהלומים</v>
          </cell>
        </row>
        <row r="81">
          <cell r="A81" t="str">
            <v>הלמן - אלדובי קופות גמל בע"מ</v>
          </cell>
        </row>
        <row r="82">
          <cell r="A82" t="str">
            <v>הנדסאים וטכנאים - חברה לניהול קופות גמל בע"מ</v>
          </cell>
        </row>
        <row r="83">
          <cell r="A83" t="str">
            <v>הסת' האקדמאים במח"ר, ניהול קופו"ג בע"מ</v>
          </cell>
        </row>
        <row r="84">
          <cell r="A84" t="str">
            <v>הפניקס פנסיה וגמל בע"מ</v>
          </cell>
        </row>
        <row r="85">
          <cell r="A85" t="str">
            <v>הראל גמל בע"מ</v>
          </cell>
        </row>
        <row r="86">
          <cell r="A86" t="str">
            <v>וויזר קופות גמל בע"מ</v>
          </cell>
        </row>
        <row r="87">
          <cell r="A87" t="str">
            <v>חברה לניהול קופות גמל של העובדים באוניברסיטה העברית בירושלים בע"מ</v>
          </cell>
        </row>
        <row r="88">
          <cell r="A88" t="str">
            <v>חברה לניהול קופות גמל של העובדים בעיריית תל - אביב יפו בע"מ</v>
          </cell>
        </row>
        <row r="89">
          <cell r="A89" t="str">
            <v>חברה לניהול קופות גמל של הפקידים והפועלים בעירית רמת גן בע"מ</v>
          </cell>
        </row>
        <row r="90">
          <cell r="A90" t="str">
            <v>חן יהב החברה לניהול קופות גמל בע"מ</v>
          </cell>
        </row>
        <row r="91">
          <cell r="A91" t="str">
            <v>חסכון יהב בע"מ</v>
          </cell>
        </row>
        <row r="92">
          <cell r="A92" t="str">
            <v>יהב - קרן השתלמות וחסכון לאחים ואחיות בע"מ</v>
          </cell>
        </row>
        <row r="93">
          <cell r="A93" t="str">
            <v>יהב - קרן השתלמות וחסכון לרופאים בע"מ</v>
          </cell>
        </row>
        <row r="94">
          <cell r="A94" t="str">
            <v>יהב - קרן השתלמות וחסכון פ.ר.ח. בע"מ</v>
          </cell>
        </row>
        <row r="95">
          <cell r="A95" t="str">
            <v>יהב השתלמות וחסכון בע"מ</v>
          </cell>
        </row>
        <row r="96">
          <cell r="A96" t="str">
            <v>יהבית קופת הגמל שליד ליד בנק יהב לעובדי המדינה בע"מ</v>
          </cell>
        </row>
        <row r="97">
          <cell r="A97" t="str">
            <v>יובלים - ניהול קופות גמל וקרן השתלמות (1996) בע"מ</v>
          </cell>
        </row>
        <row r="98">
          <cell r="A98" t="str">
            <v>יובנק ניהול קופות גמל (2005) בע"מ</v>
          </cell>
        </row>
        <row r="99">
          <cell r="A99" t="str">
            <v>יונט ניהול קופות גמל בע"מ</v>
          </cell>
        </row>
        <row r="100">
          <cell r="A100" t="str">
            <v>ילין לפידות ניהול קופות גמל בע"מ</v>
          </cell>
        </row>
        <row r="101">
          <cell r="A101" t="str">
            <v>ישיר בית השקעות (קופות גמל) בע"מ</v>
          </cell>
        </row>
        <row r="102">
          <cell r="A102" t="str">
            <v>כור-תדיראן גמל בע"מ</v>
          </cell>
        </row>
        <row r="103">
          <cell r="A103" t="str">
            <v>לאומי קמ"פ בע"מ</v>
          </cell>
        </row>
        <row r="104">
          <cell r="A104" t="str">
            <v>להבה - קרן השתלמות בע"מ</v>
          </cell>
        </row>
        <row r="105">
          <cell r="A105" t="str">
            <v>מבטחים מוסד לביטוח סוציאלי של העובדים בע"מ</v>
          </cell>
        </row>
        <row r="106">
          <cell r="A106" t="str">
            <v>מגדל גמל פלטינום בע"מ</v>
          </cell>
        </row>
        <row r="107">
          <cell r="A107" t="str">
            <v>מגדל ניהול קופות גמל בע"מ</v>
          </cell>
        </row>
        <row r="108">
          <cell r="A108" t="str">
            <v>מגן קרן פנסיה מרכזית בע"מ-ק.גמל</v>
          </cell>
        </row>
        <row r="109">
          <cell r="A109" t="str">
            <v>מחוג - מינהל גמל לעובדי חברת חשמל לישראל בע"מ</v>
          </cell>
        </row>
        <row r="110">
          <cell r="A110" t="str">
            <v>מיטב דש גמל ופנסיה בע"מ</v>
          </cell>
        </row>
        <row r="111">
          <cell r="A111" t="str">
            <v>מיטב דש השקעות בע"מ</v>
          </cell>
        </row>
        <row r="112">
          <cell r="A112" t="str">
            <v>מילניום גמל והשתלמות בע"מ</v>
          </cell>
        </row>
        <row r="113">
          <cell r="A113" t="str">
            <v>מישור קרן השתלמות על יסודיים בע"מ</v>
          </cell>
        </row>
        <row r="114">
          <cell r="A114" t="str">
            <v>מנורה מבטחים גמל בע"מ</v>
          </cell>
        </row>
        <row r="115">
          <cell r="A115" t="str">
            <v>מקפת החדשה ניהול קופות גמל בע"מ</v>
          </cell>
        </row>
        <row r="116">
          <cell r="A116" t="str">
            <v>מרכנתיל ניהול קופות גמל בע"מ</v>
          </cell>
        </row>
        <row r="117">
          <cell r="A117" t="str">
            <v>נגב קופה לפיצויים</v>
          </cell>
        </row>
        <row r="118">
          <cell r="A118" t="str">
            <v>נתיב קרן הפנסיה של פועלי ועובדי מפעלי משק ההסתדרות בע"מ (נתיב גמל)</v>
          </cell>
        </row>
        <row r="119">
          <cell r="A119" t="str">
            <v>סמל חברה לניהול קופות גמל בע"מ</v>
          </cell>
        </row>
        <row r="120">
          <cell r="A120" t="str">
            <v>עגור – חברה לניהול קרנות השתלמות וקופות גמל בע"מ</v>
          </cell>
        </row>
        <row r="121">
          <cell r="A121" t="str">
            <v>עו"ס - חברה לניהול קופות גמל בע"מ</v>
          </cell>
        </row>
        <row r="122">
          <cell r="A122" t="str">
            <v>עומר קרן לביטוח הדדי</v>
          </cell>
        </row>
        <row r="123">
          <cell r="A123" t="str">
            <v>עוצ"מ קופ"ג של עובדי ציבור במושבים בע"מ</v>
          </cell>
        </row>
        <row r="124">
          <cell r="A124" t="str">
            <v>עמ"י - חברה לניהול קופות גמל ענפיות בע"מ</v>
          </cell>
        </row>
        <row r="125">
          <cell r="A125" t="str">
            <v>עמית קופה לפנסיה ותגמולים בע"מ</v>
          </cell>
        </row>
        <row r="126">
          <cell r="A126" t="str">
            <v>עתודה - קופת תגמולים ופיצויים בנתניה א.ש. בע"מ</v>
          </cell>
        </row>
        <row r="127">
          <cell r="A127" t="str">
            <v>עתידית קופות גמל בע"מ</v>
          </cell>
        </row>
        <row r="128">
          <cell r="A128" t="str">
            <v>פסגות אופק גמל בע"מ</v>
          </cell>
        </row>
        <row r="129">
          <cell r="A129" t="str">
            <v>פסגות חברה לביטוח (פ.ב) בע"מ</v>
          </cell>
        </row>
        <row r="130">
          <cell r="A130" t="str">
            <v>פריזמה קופות גמל בע"מ</v>
          </cell>
        </row>
        <row r="131">
          <cell r="A131" t="str">
            <v>פריזמה קופות גמל החדשה בע"מ</v>
          </cell>
        </row>
        <row r="132">
          <cell r="A132" t="str">
            <v>פרפקט קופות גמל בע"מ</v>
          </cell>
        </row>
        <row r="133">
          <cell r="A133" t="str">
            <v>ק.ה.ר הקרן השתלמות לרוקחים בע"מ</v>
          </cell>
        </row>
        <row r="134">
          <cell r="A134" t="str">
            <v>ק.ל.ע. - קרן השתלמות לעובדים סוציאליים בע"מ</v>
          </cell>
        </row>
        <row r="135">
          <cell r="A135" t="str">
            <v>ק.ס.מ. קרן השתלמות לביוכימאים  ומקרוביולוגים בע"מ</v>
          </cell>
        </row>
        <row r="136">
          <cell r="A136" t="str">
            <v>קהל קרן השתלמות לעובדים בע"מ</v>
          </cell>
        </row>
        <row r="137">
          <cell r="A137" t="str">
            <v>קו הבריאות קופת תגמולים ופיצויים בע"מ</v>
          </cell>
        </row>
        <row r="138">
          <cell r="A138" t="str">
            <v>קואטרו גמל בע"מ</v>
          </cell>
        </row>
        <row r="139">
          <cell r="A139" t="str">
            <v>קובץ - חברה לניהול קופ"ג בע"מ</v>
          </cell>
        </row>
        <row r="140">
          <cell r="A140" t="str">
            <v>קופ"ג לעוב' אקדמאים של אוני' ת"א</v>
          </cell>
        </row>
        <row r="141">
          <cell r="A141" t="str">
            <v>קופ"ג של העובדים בבתי הקולנוע א. ש. בע"מ</v>
          </cell>
        </row>
        <row r="142">
          <cell r="A142" t="str">
            <v>קופ"ג של הפקידים והפועלים בעירית רמת גן</v>
          </cell>
        </row>
        <row r="143">
          <cell r="A143" t="str">
            <v>קופ"ג של עובדי מגדל - חברה לבטוח בע"מ</v>
          </cell>
        </row>
        <row r="144">
          <cell r="A144" t="str">
            <v>קופ"ג של עובדי מפעל נייר אמריקאיים ישראלים בע"מ</v>
          </cell>
        </row>
        <row r="145">
          <cell r="A145" t="str">
            <v>קופ"ג של פקידי צים בע"מ</v>
          </cell>
        </row>
        <row r="146">
          <cell r="A146" t="str">
            <v>קופה לחסכון ועזרה הדדית של משה"ב בע"מ</v>
          </cell>
        </row>
        <row r="147">
          <cell r="A147" t="str">
            <v>קופת גמל לעובדים חודשיים בתעשייה הצבאית בע"מ</v>
          </cell>
        </row>
        <row r="148">
          <cell r="A148" t="str">
            <v>קופת הפיצויים של עובדי אמישראגז בע"מ</v>
          </cell>
        </row>
        <row r="149">
          <cell r="A149" t="str">
            <v>קופת התגמולים של עובדי "אליאנס" מפעלי צמיגים וגומי בע"מ - אגודה שיתופית בע"מ</v>
          </cell>
        </row>
        <row r="150">
          <cell r="A150" t="str">
            <v>קופת התגמולים של עובדי בנק אגוד לישראל בע"מ</v>
          </cell>
        </row>
        <row r="151">
          <cell r="A151" t="str">
            <v>קופת התגמולים של עובדי מוסדות הסתדרות העובדים הלאומית בא"י אג"ש בע"מ</v>
          </cell>
        </row>
        <row r="152">
          <cell r="A152" t="str">
            <v>קופת התגמולים של עובדי תה"ל בע"מ</v>
          </cell>
        </row>
        <row r="153">
          <cell r="A153" t="str">
            <v>קופת התגמולים של פקידי ב.ד.ל. בע"מ</v>
          </cell>
        </row>
        <row r="154">
          <cell r="A154" t="str">
            <v>קופת התגמולים של פקידי בנק לאומי לישראל בע"מ</v>
          </cell>
        </row>
        <row r="155">
          <cell r="A155" t="str">
            <v>קופת התגמולים של פקידי בנק לאומי למשכנתאות בע"מ</v>
          </cell>
        </row>
        <row r="156">
          <cell r="A156" t="str">
            <v>קופת התגמולים של פקידי מרכנתיל דיסקונט בע"מ</v>
          </cell>
        </row>
        <row r="157">
          <cell r="A157" t="str">
            <v>קופת תגמולים ופנסיה של עובדי הסוכנות היהודית לא"י בע"מ</v>
          </cell>
        </row>
        <row r="158">
          <cell r="A158" t="str">
            <v>קופת תגמולים יניב בהתישבות הדתית - א.ש. בע"מ</v>
          </cell>
        </row>
        <row r="159">
          <cell r="A159" t="str">
            <v>קופת תגמולים לעובדי האוניברסיטה העברית ירושלים בע"מ</v>
          </cell>
        </row>
        <row r="160">
          <cell r="A160" t="str">
            <v>קופת תגמולים של הקואופרציה הצרכנית א.ש. בע"מ</v>
          </cell>
        </row>
        <row r="161">
          <cell r="A161" t="str">
            <v>קופת תגמולים של עובדי אל על נתיבי אוויר לישראל בע"מ אגודה שיתופית</v>
          </cell>
        </row>
        <row r="162">
          <cell r="A162" t="str">
            <v>קופת תגמולים של עובדי בנק אוצר החייל בע"מ</v>
          </cell>
        </row>
        <row r="163">
          <cell r="A163" t="str">
            <v>קופת תגמולים של עובדי התעשיה האוירית לישראל בע"מ</v>
          </cell>
        </row>
        <row r="164">
          <cell r="A164" t="str">
            <v>קופת"ג של עובדי עירית חיפה</v>
          </cell>
        </row>
        <row r="165">
          <cell r="A165" t="str">
            <v>קידמה חברה לניהול קופות גמל בע"מ</v>
          </cell>
        </row>
        <row r="166">
          <cell r="A166" t="str">
            <v>קרן בטוח ופנסיה לפועלים חקלאים ובלתי מקצועיים בישראל אג' שיתופית בע"מ</v>
          </cell>
        </row>
        <row r="167">
          <cell r="A167" t="str">
            <v>קרן ביטוח הדדי לחברי הסתדרות עובדי המדינה בישראל בע"מ</v>
          </cell>
        </row>
        <row r="168">
          <cell r="A168" t="str">
            <v>קרן הביטוח ופנסיה של פועלי בניין ועבודות ציבוריות אגודה שיתופית בע"מ</v>
          </cell>
        </row>
        <row r="169">
          <cell r="A169" t="str">
            <v>קרן הביטוח ופנסיה של פועלי בנין ועבודות ציבוריות אגודה שיתופית בע"מ</v>
          </cell>
        </row>
        <row r="170">
          <cell r="A170" t="str">
            <v>קרן השת' לעובדים בע"מ</v>
          </cell>
        </row>
        <row r="171">
          <cell r="A171" t="str">
            <v>קרן השתלמות לאקדמאים במדעי החברה והרוח בע"מ</v>
          </cell>
        </row>
        <row r="172">
          <cell r="A172" t="str">
            <v>קרן השתלמות להנדסאים וטכנאים בע"מ</v>
          </cell>
        </row>
        <row r="173">
          <cell r="A173" t="str">
            <v>קרן השתלמות לחברי עוצ"מ בע"מ</v>
          </cell>
        </row>
        <row r="174">
          <cell r="A174" t="str">
            <v>קרן השתלמות למהנדסים בע"מ</v>
          </cell>
        </row>
        <row r="175">
          <cell r="A175" t="str">
            <v>קרן השתלמות למורים העל יסודיים בע"מ</v>
          </cell>
        </row>
        <row r="176">
          <cell r="A176" t="str">
            <v>קרנות השתלמות למורים וגננות – חברה מנהלת בע"מ</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הקואופרציה הצרכנית  א.ש. בע"מ</v>
          </cell>
        </row>
        <row r="180">
          <cell r="A180" t="str">
            <v>קרן השתלמות לעובדים גלעד בע"מ - הנהלה ציבורית</v>
          </cell>
        </row>
        <row r="181">
          <cell r="A181" t="str">
            <v>קרן השתלמות של עובדי חברת חשמל בע"מ</v>
          </cell>
        </row>
        <row r="182">
          <cell r="A182" t="str">
            <v>קרן השתלמות של עובדים המדורגים בדירוג העיתונאים בע"מ</v>
          </cell>
        </row>
        <row r="183">
          <cell r="A183" t="str">
            <v>קרנות השתלמות מורים תיכוניים מורי סמינרים ומפקחים – חברה מנהלת בע"מ</v>
          </cell>
        </row>
        <row r="184">
          <cell r="A184" t="str">
            <v>קרן חופשה לפועלי בנין ועבודות ציבוריות בע"מ</v>
          </cell>
        </row>
        <row r="185">
          <cell r="A185" t="str">
            <v>קרן חסכון לצבא קבע בע"מ</v>
          </cell>
        </row>
        <row r="186">
          <cell r="A186" t="str">
            <v>קרן מקפת א.ש. בע"מ</v>
          </cell>
        </row>
        <row r="187">
          <cell r="A187" t="str">
            <v>רעות - קרן השתלמות</v>
          </cell>
        </row>
        <row r="188">
          <cell r="A188" t="str">
            <v>רשף - חברה לניהול קופת גמל למורים בע"מ</v>
          </cell>
        </row>
        <row r="189">
          <cell r="A189" t="str">
            <v>שדות - חברה לניהול קופות גמל בע"מ</v>
          </cell>
        </row>
        <row r="190">
          <cell r="A190" t="str">
            <v>שובל - חברה לניהול קופת גמל מפעלית בע"מ</v>
          </cell>
        </row>
        <row r="191">
          <cell r="A191" t="str">
            <v>שחר - חברה לניהול קופת גמל מפעלית למהנדסים בע"מ</v>
          </cell>
        </row>
        <row r="192">
          <cell r="A192" t="str">
            <v>שיבולת קופת תגמולים בע"מ</v>
          </cell>
        </row>
        <row r="193">
          <cell r="A193" t="str">
            <v>תגמולים במושבים בע"מ</v>
          </cell>
        </row>
        <row r="194">
          <cell r="A194" t="str">
            <v>תגמולים של עובדים בעירית ת"א-יפו א.ש. בע"מ</v>
          </cell>
        </row>
        <row r="195">
          <cell r="A195" t="str">
            <v>תמיר פישמן גמל והשתלמות בע"מ</v>
          </cell>
        </row>
      </sheetData>
      <sheetData sheetId="3"/>
      <sheetData sheetId="4"/>
      <sheetData sheetId="5">
        <row r="12">
          <cell r="D12">
            <v>438</v>
          </cell>
          <cell r="E12">
            <v>62</v>
          </cell>
          <cell r="F12">
            <v>43</v>
          </cell>
          <cell r="G12">
            <v>5</v>
          </cell>
          <cell r="H12">
            <v>6</v>
          </cell>
          <cell r="AB12">
            <v>411</v>
          </cell>
          <cell r="AC12">
            <v>109</v>
          </cell>
          <cell r="AD12">
            <v>1</v>
          </cell>
          <cell r="AF12">
            <v>1</v>
          </cell>
        </row>
        <row r="13">
          <cell r="D13">
            <v>2</v>
          </cell>
          <cell r="E13">
            <v>10</v>
          </cell>
          <cell r="F13">
            <v>8</v>
          </cell>
          <cell r="H13">
            <v>2</v>
          </cell>
        </row>
        <row r="16">
          <cell r="C16">
            <v>576</v>
          </cell>
          <cell r="I16">
            <v>0</v>
          </cell>
          <cell r="O16">
            <v>0</v>
          </cell>
          <cell r="U16">
            <v>0</v>
          </cell>
          <cell r="AA16">
            <v>522</v>
          </cell>
        </row>
        <row r="21">
          <cell r="C21">
            <v>0</v>
          </cell>
          <cell r="I21">
            <v>0</v>
          </cell>
          <cell r="O21">
            <v>0</v>
          </cell>
          <cell r="U21">
            <v>0</v>
          </cell>
          <cell r="AA21">
            <v>0</v>
          </cell>
        </row>
        <row r="23">
          <cell r="G23">
            <v>1</v>
          </cell>
          <cell r="AB23">
            <v>1</v>
          </cell>
          <cell r="AC23">
            <v>1</v>
          </cell>
          <cell r="AD23">
            <v>6</v>
          </cell>
        </row>
        <row r="24">
          <cell r="AF24">
            <v>1</v>
          </cell>
        </row>
        <row r="25">
          <cell r="G25">
            <v>1</v>
          </cell>
          <cell r="AE25">
            <v>1</v>
          </cell>
        </row>
        <row r="26">
          <cell r="G26">
            <v>1</v>
          </cell>
          <cell r="AD26">
            <v>3</v>
          </cell>
          <cell r="AE26">
            <v>1</v>
          </cell>
          <cell r="AF26">
            <v>1</v>
          </cell>
        </row>
        <row r="27">
          <cell r="C27">
            <v>3</v>
          </cell>
          <cell r="I27">
            <v>0</v>
          </cell>
          <cell r="O27">
            <v>0</v>
          </cell>
          <cell r="U27">
            <v>0</v>
          </cell>
          <cell r="AA27">
            <v>15</v>
          </cell>
        </row>
      </sheetData>
      <sheetData sheetId="6"/>
      <sheetData sheetId="7">
        <row r="14">
          <cell r="D14">
            <v>1863</v>
          </cell>
          <cell r="E14">
            <v>105</v>
          </cell>
          <cell r="F14">
            <v>152</v>
          </cell>
          <cell r="G14">
            <v>85</v>
          </cell>
          <cell r="H14">
            <v>114</v>
          </cell>
          <cell r="I14">
            <v>211</v>
          </cell>
          <cell r="J14">
            <v>1196</v>
          </cell>
          <cell r="K14">
            <v>1823</v>
          </cell>
          <cell r="L14">
            <v>1788</v>
          </cell>
          <cell r="M14">
            <v>20</v>
          </cell>
          <cell r="O14">
            <v>10</v>
          </cell>
          <cell r="P14">
            <v>3</v>
          </cell>
          <cell r="Q14">
            <v>2</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V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H30" sqref="H30"/>
    </sheetView>
  </sheetViews>
  <sheetFormatPr defaultColWidth="8" defaultRowHeight="12.75" x14ac:dyDescent="0.2"/>
  <cols>
    <col min="1" max="1" width="4" style="1" customWidth="1"/>
    <col min="2" max="3" width="8" style="1"/>
    <col min="4" max="4" width="15.5" style="1" customWidth="1"/>
    <col min="5" max="6" width="6.75" style="1" customWidth="1"/>
    <col min="7" max="7" width="6.375" style="1" customWidth="1"/>
    <col min="8" max="12" width="6.75" style="1" customWidth="1"/>
    <col min="13" max="13" width="6.25" style="1" customWidth="1"/>
    <col min="14" max="16" width="6.75" style="1" customWidth="1"/>
    <col min="17" max="17" width="6.375" style="1" customWidth="1"/>
    <col min="18" max="18" width="7.125" style="1" customWidth="1"/>
    <col min="19" max="19" width="6.375" style="1" customWidth="1"/>
    <col min="20" max="20" width="6.25" style="1" customWidth="1"/>
    <col min="21" max="21" width="7.625" style="1" customWidth="1"/>
    <col min="22" max="22" width="7.125" style="1" customWidth="1"/>
    <col min="23" max="23" width="23.25" style="1" customWidth="1"/>
    <col min="24" max="24" width="5.5" style="1" customWidth="1"/>
    <col min="25" max="16384" width="8" style="1"/>
  </cols>
  <sheetData>
    <row r="1" spans="1:22" ht="18.75" x14ac:dyDescent="0.3">
      <c r="B1" s="2" t="str">
        <f>[1]הוראות!B29</f>
        <v>נספח ב3 מדדי תביעות בקצבת נכות (א.כ.ע), ריסק מוות וקצבת שארים</v>
      </c>
    </row>
    <row r="2" spans="1:22" ht="20.25" x14ac:dyDescent="0.2">
      <c r="B2" s="3" t="str">
        <f>[1]הוראות!B13</f>
        <v>קרן הגמלאות המרכזית של עובדי ההסתדרות בע"מ</v>
      </c>
    </row>
    <row r="3" spans="1:22" ht="12.75" customHeight="1" x14ac:dyDescent="0.3">
      <c r="A3" s="4"/>
      <c r="B3" s="5" t="str">
        <f>CONCATENATE([1]הוראות!Z13,[1]הוראות!F13)</f>
        <v>הנתונים ביחידות בודדות לשנת 2016</v>
      </c>
      <c r="C3" s="4"/>
      <c r="D3" s="4"/>
      <c r="E3" s="4"/>
      <c r="F3" s="4"/>
      <c r="G3" s="4"/>
      <c r="H3" s="4"/>
      <c r="I3" s="4"/>
      <c r="J3" s="4"/>
      <c r="K3" s="4"/>
      <c r="L3" s="4"/>
      <c r="M3" s="4"/>
      <c r="N3" s="4"/>
      <c r="O3" s="4"/>
      <c r="P3" s="4"/>
      <c r="Q3" s="4"/>
      <c r="R3" s="4"/>
      <c r="S3" s="4"/>
    </row>
    <row r="4" spans="1:22" ht="13.5" customHeight="1" x14ac:dyDescent="0.3">
      <c r="A4" s="6"/>
      <c r="B4" s="7" t="s">
        <v>0</v>
      </c>
    </row>
    <row r="6" spans="1:22" ht="13.5" thickBot="1" x14ac:dyDescent="0.25"/>
    <row r="7" spans="1:22" x14ac:dyDescent="0.2">
      <c r="A7" s="8"/>
      <c r="B7" s="9" t="s">
        <v>1</v>
      </c>
      <c r="C7" s="10"/>
      <c r="D7" s="10"/>
      <c r="E7" s="11" t="s">
        <v>2</v>
      </c>
      <c r="F7" s="12"/>
      <c r="G7" s="12"/>
      <c r="H7" s="12"/>
      <c r="I7" s="12"/>
      <c r="J7" s="13"/>
      <c r="K7" s="11" t="s">
        <v>3</v>
      </c>
      <c r="L7" s="12"/>
      <c r="M7" s="12"/>
      <c r="N7" s="12"/>
      <c r="O7" s="12"/>
      <c r="P7" s="13"/>
      <c r="Q7" s="11" t="s">
        <v>4</v>
      </c>
      <c r="R7" s="12"/>
      <c r="S7" s="12"/>
      <c r="T7" s="12"/>
      <c r="U7" s="12"/>
      <c r="V7" s="13"/>
    </row>
    <row r="8" spans="1:22" ht="25.5" customHeight="1" x14ac:dyDescent="0.2">
      <c r="A8" s="14"/>
      <c r="B8" s="15"/>
      <c r="C8" s="15"/>
      <c r="D8" s="15"/>
      <c r="E8" s="16" t="s">
        <v>5</v>
      </c>
      <c r="F8" s="17" t="s">
        <v>6</v>
      </c>
      <c r="G8" s="17" t="s">
        <v>7</v>
      </c>
      <c r="H8" s="17" t="s">
        <v>8</v>
      </c>
      <c r="I8" s="17" t="s">
        <v>9</v>
      </c>
      <c r="J8" s="18" t="s">
        <v>10</v>
      </c>
      <c r="K8" s="16" t="s">
        <v>5</v>
      </c>
      <c r="L8" s="17" t="s">
        <v>6</v>
      </c>
      <c r="M8" s="17" t="s">
        <v>7</v>
      </c>
      <c r="N8" s="17" t="s">
        <v>8</v>
      </c>
      <c r="O8" s="17" t="s">
        <v>9</v>
      </c>
      <c r="P8" s="18" t="s">
        <v>10</v>
      </c>
      <c r="Q8" s="16" t="s">
        <v>5</v>
      </c>
      <c r="R8" s="17" t="s">
        <v>6</v>
      </c>
      <c r="S8" s="17" t="s">
        <v>7</v>
      </c>
      <c r="T8" s="17" t="s">
        <v>8</v>
      </c>
      <c r="U8" s="17" t="s">
        <v>9</v>
      </c>
      <c r="V8" s="19" t="s">
        <v>10</v>
      </c>
    </row>
    <row r="9" spans="1:22" ht="13.5" thickBot="1" x14ac:dyDescent="0.25">
      <c r="A9" s="20"/>
      <c r="B9" s="21"/>
      <c r="C9" s="21"/>
      <c r="D9" s="21"/>
      <c r="E9" s="22" t="s">
        <v>11</v>
      </c>
      <c r="F9" s="23" t="s">
        <v>12</v>
      </c>
      <c r="G9" s="24" t="s">
        <v>13</v>
      </c>
      <c r="H9" s="24" t="s">
        <v>14</v>
      </c>
      <c r="I9" s="24" t="s">
        <v>15</v>
      </c>
      <c r="J9" s="25" t="s">
        <v>16</v>
      </c>
      <c r="K9" s="22" t="s">
        <v>17</v>
      </c>
      <c r="L9" s="23" t="s">
        <v>18</v>
      </c>
      <c r="M9" s="24" t="s">
        <v>19</v>
      </c>
      <c r="N9" s="24" t="s">
        <v>20</v>
      </c>
      <c r="O9" s="24" t="s">
        <v>21</v>
      </c>
      <c r="P9" s="25" t="s">
        <v>22</v>
      </c>
      <c r="Q9" s="22" t="s">
        <v>23</v>
      </c>
      <c r="R9" s="23" t="s">
        <v>24</v>
      </c>
      <c r="S9" s="24" t="s">
        <v>25</v>
      </c>
      <c r="T9" s="24" t="s">
        <v>26</v>
      </c>
      <c r="U9" s="24" t="s">
        <v>27</v>
      </c>
      <c r="V9" s="25" t="s">
        <v>28</v>
      </c>
    </row>
    <row r="10" spans="1:22" x14ac:dyDescent="0.2">
      <c r="A10" s="20" t="s">
        <v>29</v>
      </c>
      <c r="B10" s="26" t="s">
        <v>30</v>
      </c>
      <c r="C10" s="27"/>
      <c r="D10" s="27"/>
      <c r="E10" s="28"/>
      <c r="F10" s="29"/>
      <c r="G10" s="30"/>
      <c r="H10" s="30"/>
      <c r="I10" s="30"/>
      <c r="J10" s="31"/>
      <c r="K10" s="28"/>
      <c r="L10" s="29"/>
      <c r="M10" s="30"/>
      <c r="N10" s="30"/>
      <c r="O10" s="30"/>
      <c r="P10" s="31"/>
      <c r="Q10" s="28"/>
      <c r="R10" s="29"/>
      <c r="S10" s="30"/>
      <c r="T10" s="30"/>
      <c r="U10" s="30"/>
      <c r="V10" s="32"/>
    </row>
    <row r="11" spans="1:22" x14ac:dyDescent="0.2">
      <c r="A11" s="33">
        <v>3</v>
      </c>
      <c r="B11" s="34" t="s">
        <v>31</v>
      </c>
      <c r="C11" s="35"/>
      <c r="D11" s="36"/>
      <c r="E11" s="37">
        <f>SUM(F11:J11)</f>
        <v>0.96180555555555558</v>
      </c>
      <c r="F11" s="38">
        <f>IF('[1] פנסיוני א3'!D12+'[1] פנסיוני א3'!J12=0,0,('[1] פנסיוני א3'!D12+'[1] פנסיוני א3'!J12)/('[1] פנסיוני א3'!$C$16+'[1] פנסיוני א3'!$I$16))</f>
        <v>0.76041666666666663</v>
      </c>
      <c r="G11" s="38">
        <f>IF('[1] פנסיוני א3'!E12+'[1] פנסיוני א3'!K12=0,0,('[1] פנסיוני א3'!E12+'[1] פנסיוני א3'!K12)/('[1] פנסיוני א3'!$C$16+'[1] פנסיוני א3'!$I$16))</f>
        <v>0.1076388888888889</v>
      </c>
      <c r="H11" s="38">
        <f>IF('[1] פנסיוני א3'!F12+'[1] פנסיוני א3'!L12=0,0,('[1] פנסיוני א3'!F12+'[1] פנסיוני א3'!L12)/('[1] פנסיוני א3'!$C$16+'[1] פנסיוני א3'!$I$16))</f>
        <v>7.4652777777777776E-2</v>
      </c>
      <c r="I11" s="38">
        <f>IF('[1] פנסיוני א3'!G12+'[1] פנסיוני א3'!M12=0,0,('[1] פנסיוני א3'!G12+'[1] פנסיוני א3'!M12)/('[1] פנסיוני א3'!$C$16+'[1] פנסיוני א3'!$I$16))</f>
        <v>8.6805555555555559E-3</v>
      </c>
      <c r="J11" s="39">
        <f>IF('[1] פנסיוני א3'!H12+'[1] פנסיוני א3'!N12=0,0,('[1] פנסיוני א3'!H12+'[1] פנסיוני א3'!N12)/('[1] פנסיוני א3'!$C$16+'[1] פנסיוני א3'!$I$16))</f>
        <v>1.0416666666666666E-2</v>
      </c>
      <c r="K11" s="37">
        <f>SUM(L11:P11)</f>
        <v>0</v>
      </c>
      <c r="L11" s="38">
        <f>IF('[1] פנסיוני א3'!P12+'[1] פנסיוני א3'!V12=0,0,('[1] פנסיוני א3'!P12+'[1] פנסיוני א3'!V12)/('[1] פנסיוני א3'!$O$16+'[1] פנסיוני א3'!$U$16))</f>
        <v>0</v>
      </c>
      <c r="M11" s="38">
        <f>IF('[1] פנסיוני א3'!Q12+'[1] פנסיוני א3'!W12=0,0,('[1] פנסיוני א3'!Q12+'[1] פנסיוני א3'!W12)/('[1] פנסיוני א3'!$O$16+'[1] פנסיוני א3'!$U$16))</f>
        <v>0</v>
      </c>
      <c r="N11" s="38">
        <f>IF('[1] פנסיוני א3'!R12+'[1] פנסיוני א3'!X12=0,0,('[1] פנסיוני א3'!R12+'[1] פנסיוני א3'!X12)/('[1] פנסיוני א3'!$O$16+'[1] פנסיוני א3'!$U$16))</f>
        <v>0</v>
      </c>
      <c r="O11" s="38">
        <f>IF('[1] פנסיוני א3'!S12+'[1] פנסיוני א3'!Y12=0,0,('[1] פנסיוני א3'!S12+'[1] פנסיוני א3'!Y12)/('[1] פנסיוני א3'!$O$16+'[1] פנסיוני א3'!$U$16))</f>
        <v>0</v>
      </c>
      <c r="P11" s="39">
        <f>IF('[1] פנסיוני א3'!T12+'[1] פנסיוני א3'!Z12=0,0,('[1] פנסיוני א3'!T12+'[1] פנסיוני א3'!Z12)/('[1] פנסיוני א3'!$O$16+'[1] פנסיוני א3'!$U$16))</f>
        <v>0</v>
      </c>
      <c r="Q11" s="37">
        <f>SUM(R11:V11)</f>
        <v>1</v>
      </c>
      <c r="R11" s="38">
        <f>IF('[1] פנסיוני א3'!AB12=0,0,('[1] פנסיוני א3'!AB12/'[1] פנסיוני א3'!$AA$16))</f>
        <v>0.78735632183908044</v>
      </c>
      <c r="S11" s="38">
        <f>IF('[1] פנסיוני א3'!AC12=0,0,('[1] פנסיוני א3'!AC12/'[1] פנסיוני א3'!$AA$16))</f>
        <v>0.20881226053639848</v>
      </c>
      <c r="T11" s="38">
        <f>IF('[1] פנסיוני א3'!AD12=0,0,('[1] פנסיוני א3'!AD12/'[1] פנסיוני א3'!$AA$16))</f>
        <v>1.9157088122605363E-3</v>
      </c>
      <c r="U11" s="38">
        <f>IF('[1] פנסיוני א3'!AE12=0,0,('[1] פנסיוני א3'!AE12/'[1] פנסיוני א3'!$AA$16))</f>
        <v>0</v>
      </c>
      <c r="V11" s="40">
        <f>IF('[1] פנסיוני א3'!AF12=0,0,('[1] פנסיוני א3'!AF12/'[1] פנסיוני א3'!$AA$16))</f>
        <v>1.9157088122605363E-3</v>
      </c>
    </row>
    <row r="12" spans="1:22" x14ac:dyDescent="0.2">
      <c r="A12" s="33">
        <v>4</v>
      </c>
      <c r="B12" s="34" t="s">
        <v>32</v>
      </c>
      <c r="C12" s="35"/>
      <c r="D12" s="36"/>
      <c r="E12" s="37">
        <f>SUM(F12:J12)</f>
        <v>3.8194444444444448E-2</v>
      </c>
      <c r="F12" s="38">
        <f>IF('[1] פנסיוני א3'!D13+'[1] פנסיוני א3'!J13=0,0,('[1] פנסיוני א3'!D13+'[1] פנסיוני א3'!J13)/('[1] פנסיוני א3'!$C$16+'[1] פנסיוני א3'!$I$16))</f>
        <v>3.472222222222222E-3</v>
      </c>
      <c r="G12" s="38">
        <f>IF('[1] פנסיוני א3'!E13+'[1] פנסיוני א3'!K13=0,0,('[1] פנסיוני א3'!E13+'[1] פנסיוני א3'!K13)/('[1] פנסיוני א3'!$C$16+'[1] פנסיוני א3'!$I$16))</f>
        <v>1.7361111111111112E-2</v>
      </c>
      <c r="H12" s="38">
        <f>IF('[1] פנסיוני א3'!F13+'[1] פנסיוני א3'!L13=0,0,('[1] פנסיוני א3'!F13+'[1] פנסיוני א3'!L13)/('[1] פנסיוני א3'!$C$16+'[1] פנסיוני א3'!$I$16))</f>
        <v>1.3888888888888888E-2</v>
      </c>
      <c r="I12" s="38">
        <f>IF('[1] פנסיוני א3'!G13+'[1] פנסיוני א3'!M13=0,0,('[1] פנסיוני א3'!G13+'[1] פנסיוני א3'!M13)/('[1] פנסיוני א3'!$C$16+'[1] פנסיוני א3'!$I$16))</f>
        <v>0</v>
      </c>
      <c r="J12" s="39">
        <f>IF('[1] פנסיוני א3'!H13+'[1] פנסיוני א3'!N13=0,0,('[1] פנסיוני א3'!H13+'[1] פנסיוני א3'!N13)/('[1] פנסיוני א3'!$C$16+'[1] פנסיוני א3'!$I$16))</f>
        <v>3.472222222222222E-3</v>
      </c>
      <c r="K12" s="37">
        <f>SUM(L12:P12)</f>
        <v>0</v>
      </c>
      <c r="L12" s="38">
        <f>IF('[1] פנסיוני א3'!P13+'[1] פנסיוני א3'!V13=0,0,('[1] פנסיוני א3'!P13+'[1] פנסיוני א3'!V13)/('[1] פנסיוני א3'!$O$16+'[1] פנסיוני א3'!$U$16))</f>
        <v>0</v>
      </c>
      <c r="M12" s="38">
        <f>IF('[1] פנסיוני א3'!Q13+'[1] פנסיוני א3'!W13=0,0,('[1] פנסיוני א3'!Q13+'[1] פנסיוני א3'!W13)/('[1] פנסיוני א3'!$O$16+'[1] פנסיוני א3'!$U$16))</f>
        <v>0</v>
      </c>
      <c r="N12" s="38">
        <f>IF('[1] פנסיוני א3'!R13+'[1] פנסיוני א3'!X13=0,0,('[1] פנסיוני א3'!R13+'[1] פנסיוני א3'!X13)/('[1] פנסיוני א3'!$O$16+'[1] פנסיוני א3'!$U$16))</f>
        <v>0</v>
      </c>
      <c r="O12" s="38">
        <f>IF('[1] פנסיוני א3'!S13+'[1] פנסיוני א3'!Y13=0,0,('[1] פנסיוני א3'!S13+'[1] פנסיוני א3'!Y13)/('[1] פנסיוני א3'!$O$16+'[1] פנסיוני א3'!$U$16))</f>
        <v>0</v>
      </c>
      <c r="P12" s="39">
        <f>IF('[1] פנסיוני א3'!T13+'[1] פנסיוני א3'!Z13=0,0,('[1] פנסיוני א3'!T13+'[1] פנסיוני א3'!Z13)/('[1] פנסיוני א3'!$O$16+'[1] פנסיוני א3'!$U$16))</f>
        <v>0</v>
      </c>
      <c r="Q12" s="37">
        <f>SUM(R12:V12)</f>
        <v>0</v>
      </c>
      <c r="R12" s="38">
        <f>IF('[1] פנסיוני א3'!AB13=0,0,('[1] פנסיוני א3'!AB13/'[1] פנסיוני א3'!$AA$16))</f>
        <v>0</v>
      </c>
      <c r="S12" s="38">
        <f>IF('[1] פנסיוני א3'!AC13=0,0,('[1] פנסיוני א3'!AC13/'[1] פנסיוני א3'!$AA$16))</f>
        <v>0</v>
      </c>
      <c r="T12" s="38">
        <f>IF('[1] פנסיוני א3'!AD13=0,0,('[1] פנסיוני א3'!AD13/'[1] פנסיוני א3'!$AA$16))</f>
        <v>0</v>
      </c>
      <c r="U12" s="38">
        <f>IF('[1] פנסיוני א3'!AE13=0,0,('[1] פנסיוני א3'!AE13/'[1] פנסיוני א3'!$AA$16))</f>
        <v>0</v>
      </c>
      <c r="V12" s="40">
        <f>IF('[1] פנסיוני א3'!AF13=0,0,('[1] פנסיוני א3'!AF13/'[1] פנסיוני א3'!$AA$16))</f>
        <v>0</v>
      </c>
    </row>
    <row r="13" spans="1:22" x14ac:dyDescent="0.2">
      <c r="A13" s="33">
        <v>5</v>
      </c>
      <c r="B13" s="41" t="s">
        <v>33</v>
      </c>
      <c r="C13" s="42"/>
      <c r="D13" s="42"/>
      <c r="E13" s="37">
        <f>SUM(F13:J13)</f>
        <v>0</v>
      </c>
      <c r="F13" s="38">
        <f>IF('[1] פנסיוני א3'!D14+'[1] פנסיוני א3'!J14=0,0,('[1] פנסיוני א3'!D14+'[1] פנסיוני א3'!J14)/('[1] פנסיוני א3'!$C$16+'[1] פנסיוני א3'!$I$16))</f>
        <v>0</v>
      </c>
      <c r="G13" s="38">
        <f>IF('[1] פנסיוני א3'!E14+'[1] פנסיוני א3'!K14=0,0,('[1] פנסיוני א3'!E14+'[1] פנסיוני א3'!K14)/('[1] פנסיוני א3'!$C$16+'[1] פנסיוני א3'!$I$16))</f>
        <v>0</v>
      </c>
      <c r="H13" s="38">
        <f>IF('[1] פנסיוני א3'!F14+'[1] פנסיוני א3'!L14=0,0,('[1] פנסיוני א3'!F14+'[1] פנסיוני א3'!L14)/('[1] פנסיוני א3'!$C$16+'[1] פנסיוני א3'!$I$16))</f>
        <v>0</v>
      </c>
      <c r="I13" s="38">
        <f>IF('[1] פנסיוני א3'!G14+'[1] פנסיוני א3'!M14=0,0,('[1] פנסיוני א3'!G14+'[1] פנסיוני א3'!M14)/('[1] פנסיוני א3'!$C$16+'[1] פנסיוני א3'!$I$16))</f>
        <v>0</v>
      </c>
      <c r="J13" s="39">
        <f>IF('[1] פנסיוני א3'!H14+'[1] פנסיוני א3'!N14=0,0,('[1] פנסיוני א3'!H14+'[1] פנסיוני א3'!N14)/('[1] פנסיוני א3'!$C$16+'[1] פנסיוני א3'!$I$16))</f>
        <v>0</v>
      </c>
      <c r="K13" s="37">
        <f>SUM(L13:P13)</f>
        <v>0</v>
      </c>
      <c r="L13" s="38">
        <f>IF('[1] פנסיוני א3'!P14+'[1] פנסיוני א3'!V14=0,0,('[1] פנסיוני א3'!P14+'[1] פנסיוני א3'!V14)/('[1] פנסיוני א3'!$O$16+'[1] פנסיוני א3'!$U$16))</f>
        <v>0</v>
      </c>
      <c r="M13" s="38">
        <f>IF('[1] פנסיוני א3'!Q14+'[1] פנסיוני א3'!W14=0,0,('[1] פנסיוני א3'!Q14+'[1] פנסיוני א3'!W14)/('[1] פנסיוני א3'!$O$16+'[1] פנסיוני א3'!$U$16))</f>
        <v>0</v>
      </c>
      <c r="N13" s="38">
        <f>IF('[1] פנסיוני א3'!R14+'[1] פנסיוני א3'!X14=0,0,('[1] פנסיוני א3'!R14+'[1] פנסיוני א3'!X14)/('[1] פנסיוני א3'!$O$16+'[1] פנסיוני א3'!$U$16))</f>
        <v>0</v>
      </c>
      <c r="O13" s="38">
        <f>IF('[1] פנסיוני א3'!S14+'[1] פנסיוני א3'!Y14=0,0,('[1] פנסיוני א3'!S14+'[1] פנסיוני א3'!Y14)/('[1] פנסיוני א3'!$O$16+'[1] פנסיוני א3'!$U$16))</f>
        <v>0</v>
      </c>
      <c r="P13" s="39">
        <f>IF('[1] פנסיוני א3'!T14+'[1] פנסיוני א3'!Z14=0,0,('[1] פנסיוני א3'!T14+'[1] פנסיוני א3'!Z14)/('[1] פנסיוני א3'!$O$16+'[1] פנסיוני א3'!$U$16))</f>
        <v>0</v>
      </c>
      <c r="Q13" s="37">
        <f>SUM(R13:V13)</f>
        <v>0</v>
      </c>
      <c r="R13" s="38">
        <f>IF('[1] פנסיוני א3'!AB14=0,0,('[1] פנסיוני א3'!AB14/'[1] פנסיוני א3'!$AA$16))</f>
        <v>0</v>
      </c>
      <c r="S13" s="38">
        <f>IF('[1] פנסיוני א3'!AC14=0,0,('[1] פנסיוני א3'!AC14/'[1] פנסיוני א3'!$AA$16))</f>
        <v>0</v>
      </c>
      <c r="T13" s="38">
        <f>IF('[1] פנסיוני א3'!AD14=0,0,('[1] פנסיוני א3'!AD14/'[1] פנסיוני א3'!$AA$16))</f>
        <v>0</v>
      </c>
      <c r="U13" s="38">
        <f>IF('[1] פנסיוני א3'!AE14=0,0,('[1] פנסיוני א3'!AE14/'[1] פנסיוני א3'!$AA$16))</f>
        <v>0</v>
      </c>
      <c r="V13" s="40">
        <f>IF('[1] פנסיוני א3'!AF14=0,0,('[1] פנסיוני א3'!AF14/'[1] פנסיוני א3'!$AA$16))</f>
        <v>0</v>
      </c>
    </row>
    <row r="14" spans="1:22" x14ac:dyDescent="0.2">
      <c r="A14" s="33">
        <v>6</v>
      </c>
      <c r="B14" s="41" t="s">
        <v>34</v>
      </c>
      <c r="C14" s="42"/>
      <c r="D14" s="42"/>
      <c r="E14" s="37">
        <f>SUM(F14:J14)</f>
        <v>0</v>
      </c>
      <c r="F14" s="38">
        <f>IF('[1] פנסיוני א3'!D15+'[1] פנסיוני א3'!J15=0,0,('[1] פנסיוני א3'!D15+'[1] פנסיוני א3'!J15)/('[1] פנסיוני א3'!$C$16+'[1] פנסיוני א3'!$I$16))</f>
        <v>0</v>
      </c>
      <c r="G14" s="38">
        <f>IF('[1] פנסיוני א3'!E15+'[1] פנסיוני א3'!K15=0,0,('[1] פנסיוני א3'!E15+'[1] פנסיוני א3'!K15)/('[1] פנסיוני א3'!$C$16+'[1] פנסיוני א3'!$I$16))</f>
        <v>0</v>
      </c>
      <c r="H14" s="38">
        <f>IF('[1] פנסיוני א3'!F15+'[1] פנסיוני א3'!L15=0,0,('[1] פנסיוני א3'!F15+'[1] פנסיוני א3'!L15)/('[1] פנסיוני א3'!$C$16+'[1] פנסיוני א3'!$I$16))</f>
        <v>0</v>
      </c>
      <c r="I14" s="38">
        <f>IF('[1] פנסיוני א3'!G15+'[1] פנסיוני א3'!M15=0,0,('[1] פנסיוני א3'!G15+'[1] פנסיוני א3'!M15)/('[1] פנסיוני א3'!$C$16+'[1] פנסיוני א3'!$I$16))</f>
        <v>0</v>
      </c>
      <c r="J14" s="39">
        <f>IF('[1] פנסיוני א3'!H15+'[1] פנסיוני א3'!N15=0,0,('[1] פנסיוני א3'!H15+'[1] פנסיוני א3'!N15)/('[1] פנסיוני א3'!$C$16+'[1] פנסיוני א3'!$I$16))</f>
        <v>0</v>
      </c>
      <c r="K14" s="37">
        <f>SUM(L14:P14)</f>
        <v>0</v>
      </c>
      <c r="L14" s="38">
        <f>IF('[1] פנסיוני א3'!P15+'[1] פנסיוני א3'!V15=0,0,('[1] פנסיוני א3'!P15+'[1] פנסיוני א3'!V15)/('[1] פנסיוני א3'!$O$16+'[1] פנסיוני א3'!$U$16))</f>
        <v>0</v>
      </c>
      <c r="M14" s="38">
        <f>IF('[1] פנסיוני א3'!Q15+'[1] פנסיוני א3'!W15=0,0,('[1] פנסיוני א3'!Q15+'[1] פנסיוני א3'!W15)/('[1] פנסיוני א3'!$O$16+'[1] פנסיוני א3'!$U$16))</f>
        <v>0</v>
      </c>
      <c r="N14" s="38">
        <f>IF('[1] פנסיוני א3'!R15+'[1] פנסיוני א3'!X15=0,0,('[1] פנסיוני א3'!R15+'[1] פנסיוני א3'!X15)/('[1] פנסיוני א3'!$O$16+'[1] פנסיוני א3'!$U$16))</f>
        <v>0</v>
      </c>
      <c r="O14" s="38">
        <f>IF('[1] פנסיוני א3'!S15+'[1] פנסיוני א3'!Y15=0,0,('[1] פנסיוני א3'!S15+'[1] פנסיוני א3'!Y15)/('[1] פנסיוני א3'!$O$16+'[1] פנסיוני א3'!$U$16))</f>
        <v>0</v>
      </c>
      <c r="P14" s="39">
        <f>IF('[1] פנסיוני א3'!T15+'[1] פנסיוני א3'!Z15=0,0,('[1] פנסיוני א3'!T15+'[1] פנסיוני א3'!Z15)/('[1] פנסיוני א3'!$O$16+'[1] פנסיוני א3'!$U$16))</f>
        <v>0</v>
      </c>
      <c r="Q14" s="37">
        <f>SUM(R14:V14)</f>
        <v>0</v>
      </c>
      <c r="R14" s="38">
        <f>IF('[1] פנסיוני א3'!AB15=0,0,('[1] פנסיוני א3'!AB15/'[1] פנסיוני א3'!$AA$16))</f>
        <v>0</v>
      </c>
      <c r="S14" s="38">
        <f>IF('[1] פנסיוני א3'!AC15=0,0,('[1] פנסיוני א3'!AC15/'[1] פנסיוני א3'!$AA$16))</f>
        <v>0</v>
      </c>
      <c r="T14" s="38">
        <f>IF('[1] פנסיוני א3'!AD15=0,0,('[1] פנסיוני א3'!AD15/'[1] פנסיוני א3'!$AA$16))</f>
        <v>0</v>
      </c>
      <c r="U14" s="38">
        <f>IF('[1] פנסיוני א3'!AE15=0,0,('[1] פנסיוני א3'!AE15/'[1] פנסיוני א3'!$AA$16))</f>
        <v>0</v>
      </c>
      <c r="V14" s="40">
        <f>IF('[1] פנסיוני א3'!AF15=0,0,('[1] פנסיוני א3'!AF15/'[1] פנסיוני א3'!$AA$16))</f>
        <v>0</v>
      </c>
    </row>
    <row r="15" spans="1:22" x14ac:dyDescent="0.2">
      <c r="A15" s="33">
        <v>7</v>
      </c>
      <c r="B15" s="41" t="s">
        <v>35</v>
      </c>
      <c r="C15" s="42"/>
      <c r="D15" s="42"/>
      <c r="E15" s="37">
        <f t="shared" ref="E15:V15" si="0">SUM(E11:E14)</f>
        <v>1</v>
      </c>
      <c r="F15" s="43">
        <f t="shared" si="0"/>
        <v>0.76388888888888884</v>
      </c>
      <c r="G15" s="43">
        <f t="shared" si="0"/>
        <v>0.125</v>
      </c>
      <c r="H15" s="43">
        <f t="shared" si="0"/>
        <v>8.8541666666666657E-2</v>
      </c>
      <c r="I15" s="43">
        <f t="shared" si="0"/>
        <v>8.6805555555555559E-3</v>
      </c>
      <c r="J15" s="43">
        <f t="shared" si="0"/>
        <v>1.3888888888888888E-2</v>
      </c>
      <c r="K15" s="37">
        <f t="shared" si="0"/>
        <v>0</v>
      </c>
      <c r="L15" s="43">
        <f t="shared" si="0"/>
        <v>0</v>
      </c>
      <c r="M15" s="43">
        <f t="shared" si="0"/>
        <v>0</v>
      </c>
      <c r="N15" s="43">
        <f t="shared" si="0"/>
        <v>0</v>
      </c>
      <c r="O15" s="43">
        <f t="shared" si="0"/>
        <v>0</v>
      </c>
      <c r="P15" s="43">
        <f t="shared" si="0"/>
        <v>0</v>
      </c>
      <c r="Q15" s="37">
        <f t="shared" si="0"/>
        <v>1</v>
      </c>
      <c r="R15" s="43">
        <f t="shared" si="0"/>
        <v>0.78735632183908044</v>
      </c>
      <c r="S15" s="43">
        <f t="shared" si="0"/>
        <v>0.20881226053639848</v>
      </c>
      <c r="T15" s="43">
        <f t="shared" si="0"/>
        <v>1.9157088122605363E-3</v>
      </c>
      <c r="U15" s="43">
        <f t="shared" si="0"/>
        <v>0</v>
      </c>
      <c r="V15" s="44">
        <f t="shared" si="0"/>
        <v>1.9157088122605363E-3</v>
      </c>
    </row>
    <row r="16" spans="1:22" x14ac:dyDescent="0.2">
      <c r="A16" s="45" t="s">
        <v>36</v>
      </c>
      <c r="B16" s="46" t="s">
        <v>37</v>
      </c>
      <c r="C16" s="47"/>
      <c r="D16" s="47"/>
      <c r="E16" s="48"/>
      <c r="F16" s="49"/>
      <c r="G16" s="50"/>
      <c r="H16" s="50"/>
      <c r="I16" s="50"/>
      <c r="J16" s="51"/>
      <c r="K16" s="48"/>
      <c r="L16" s="49"/>
      <c r="M16" s="50"/>
      <c r="N16" s="50"/>
      <c r="O16" s="50"/>
      <c r="P16" s="51"/>
      <c r="Q16" s="48"/>
      <c r="R16" s="49"/>
      <c r="S16" s="50"/>
      <c r="T16" s="50"/>
      <c r="U16" s="50"/>
      <c r="V16" s="51"/>
    </row>
    <row r="17" spans="1:22" x14ac:dyDescent="0.2">
      <c r="A17" s="33">
        <v>1</v>
      </c>
      <c r="B17" s="34" t="s">
        <v>31</v>
      </c>
      <c r="C17" s="35"/>
      <c r="D17" s="36"/>
      <c r="E17" s="37">
        <f>SUM(F17:J17)</f>
        <v>0</v>
      </c>
      <c r="F17" s="38">
        <f>IF('[1] פנסיוני א3'!D19+'[1] פנסיוני א3'!J19=0,0,('[1] פנסיוני א3'!D19+'[1] פנסיוני א3'!J19)/('[1] פנסיוני א3'!$C$21+'[1] פנסיוני א3'!$I$21))</f>
        <v>0</v>
      </c>
      <c r="G17" s="38">
        <f>IF('[1] פנסיוני א3'!E19+'[1] פנסיוני א3'!K19=0,0,('[1] פנסיוני א3'!E19+'[1] פנסיוני א3'!K19)/('[1] פנסיוני א3'!$C$21+'[1] פנסיוני א3'!$I$21))</f>
        <v>0</v>
      </c>
      <c r="H17" s="38">
        <f>IF('[1] פנסיוני א3'!F19+'[1] פנסיוני א3'!L19=0,0,('[1] פנסיוני א3'!F19+'[1] פנסיוני א3'!L19)/('[1] פנסיוני א3'!$C$21+'[1] פנסיוני א3'!$I$21))</f>
        <v>0</v>
      </c>
      <c r="I17" s="38">
        <f>IF('[1] פנסיוני א3'!G19+'[1] פנסיוני א3'!M19=0,0,('[1] פנסיוני א3'!G19+'[1] פנסיוני א3'!M19)/('[1] פנסיוני א3'!$C$21+'[1] פנסיוני א3'!$I$21))</f>
        <v>0</v>
      </c>
      <c r="J17" s="38">
        <f>IF('[1] פנסיוני א3'!H19+'[1] פנסיוני א3'!N19=0,0,('[1] פנסיוני א3'!H19+'[1] פנסיוני א3'!N19)/('[1] פנסיוני א3'!$C$21+'[1] פנסיוני א3'!$I$21))</f>
        <v>0</v>
      </c>
      <c r="K17" s="37">
        <f>SUM(L17:P17)</f>
        <v>0</v>
      </c>
      <c r="L17" s="38">
        <f>IF('[1] פנסיוני א3'!P19+'[1] פנסיוני א3'!V19=0,0,('[1] פנסיוני א3'!P19+'[1] פנסיוני א3'!V19)/('[1] פנסיוני א3'!$O$21+'[1] פנסיוני א3'!$U$21))</f>
        <v>0</v>
      </c>
      <c r="M17" s="38">
        <f>IF('[1] פנסיוני א3'!Q19+'[1] פנסיוני א3'!W19=0,0,('[1] פנסיוני א3'!Q19+'[1] פנסיוני א3'!W19)/('[1] פנסיוני א3'!$O$21+'[1] פנסיוני א3'!$U$21))</f>
        <v>0</v>
      </c>
      <c r="N17" s="38">
        <f>IF('[1] פנסיוני א3'!R19+'[1] פנסיוני א3'!X19=0,0,('[1] פנסיוני א3'!R19+'[1] פנסיוני א3'!X19)/('[1] פנסיוני א3'!$O$21+'[1] פנסיוני א3'!$U$21))</f>
        <v>0</v>
      </c>
      <c r="O17" s="38">
        <f>IF('[1] פנסיוני א3'!S19+'[1] פנסיוני א3'!Y19=0,0,('[1] פנסיוני א3'!S19+'[1] פנסיוני א3'!Y19)/('[1] פנסיוני א3'!$O$21+'[1] פנסיוני א3'!$U$21))</f>
        <v>0</v>
      </c>
      <c r="P17" s="39">
        <f>IF('[1] פנסיוני א3'!T19+'[1] פנסיוני א3'!Z19=0,0,('[1] פנסיוני א3'!T19+'[1] פנסיוני א3'!Z19)/('[1] פנסיוני א3'!$O$21+'[1] פנסיוני א3'!$U$21))</f>
        <v>0</v>
      </c>
      <c r="Q17" s="37">
        <f>SUM(R17:V17)</f>
        <v>0</v>
      </c>
      <c r="R17" s="38">
        <f>IF('[1] פנסיוני א3'!AB19=0,0,('[1] פנסיוני א3'!AB19/'[1] פנסיוני א3'!$AA$21))</f>
        <v>0</v>
      </c>
      <c r="S17" s="38">
        <f>IF('[1] פנסיוני א3'!AC19=0,0,('[1] פנסיוני א3'!AC19/'[1] פנסיוני א3'!$AA$21))</f>
        <v>0</v>
      </c>
      <c r="T17" s="38">
        <f>IF('[1] פנסיוני א3'!AD19=0,0,('[1] פנסיוני א3'!AD19/'[1] פנסיוני א3'!$AA$21))</f>
        <v>0</v>
      </c>
      <c r="U17" s="38">
        <f>IF('[1] פנסיוני א3'!AE19=0,0,('[1] פנסיוני א3'!AE19/'[1] פנסיוני א3'!$AA$21))</f>
        <v>0</v>
      </c>
      <c r="V17" s="40">
        <f>IF('[1] פנסיוני א3'!AF19=0,0,('[1] פנסיוני א3'!AF19/'[1] פנסיוני א3'!$AA$21))</f>
        <v>0</v>
      </c>
    </row>
    <row r="18" spans="1:22" x14ac:dyDescent="0.2">
      <c r="A18" s="33">
        <v>2</v>
      </c>
      <c r="B18" s="34" t="s">
        <v>32</v>
      </c>
      <c r="C18" s="35"/>
      <c r="D18" s="36"/>
      <c r="E18" s="37">
        <f>SUM(F18:J18)</f>
        <v>0</v>
      </c>
      <c r="F18" s="38">
        <f>IF('[1] פנסיוני א3'!D20+'[1] פנסיוני א3'!J20=0,0,('[1] פנסיוני א3'!D20+'[1] פנסיוני א3'!J20)/('[1] פנסיוני א3'!$C$21+'[1] פנסיוני א3'!$I$21))</f>
        <v>0</v>
      </c>
      <c r="G18" s="38">
        <f>IF('[1] פנסיוני א3'!E20+'[1] פנסיוני א3'!K20=0,0,('[1] פנסיוני א3'!E20+'[1] פנסיוני א3'!K20)/('[1] פנסיוני א3'!$C$21+'[1] פנסיוני א3'!$I$21))</f>
        <v>0</v>
      </c>
      <c r="H18" s="38">
        <f>IF('[1] פנסיוני א3'!F20+'[1] פנסיוני א3'!L20=0,0,('[1] פנסיוני א3'!F20+'[1] פנסיוני א3'!L20)/('[1] פנסיוני א3'!$C$21+'[1] פנסיוני א3'!$I$21))</f>
        <v>0</v>
      </c>
      <c r="I18" s="38">
        <f>IF('[1] פנסיוני א3'!G20+'[1] פנסיוני א3'!M20=0,0,('[1] פנסיוני א3'!G20+'[1] פנסיוני א3'!M20)/('[1] פנסיוני א3'!$C$21+'[1] פנסיוני א3'!$I$21))</f>
        <v>0</v>
      </c>
      <c r="J18" s="38">
        <f>IF('[1] פנסיוני א3'!H20+'[1] פנסיוני א3'!N20=0,0,('[1] פנסיוני א3'!H20+'[1] פנסיוני א3'!N20)/('[1] פנסיוני א3'!$C$21+'[1] פנסיוני א3'!$I$21))</f>
        <v>0</v>
      </c>
      <c r="K18" s="37">
        <f>SUM(L18:P18)</f>
        <v>0</v>
      </c>
      <c r="L18" s="38">
        <f>IF('[1] פנסיוני א3'!P20+'[1] פנסיוני א3'!V20=0,0,('[1] פנסיוני א3'!P20+'[1] פנסיוני א3'!V20)/('[1] פנסיוני א3'!$O$21+'[1] פנסיוני א3'!$U$21))</f>
        <v>0</v>
      </c>
      <c r="M18" s="38">
        <f>IF('[1] פנסיוני א3'!Q20+'[1] פנסיוני א3'!W20=0,0,('[1] פנסיוני א3'!Q20+'[1] פנסיוני א3'!W20)/('[1] פנסיוני א3'!$O$21+'[1] פנסיוני א3'!$U$21))</f>
        <v>0</v>
      </c>
      <c r="N18" s="38">
        <f>IF('[1] פנסיוני א3'!R20+'[1] פנסיוני א3'!X20=0,0,('[1] פנסיוני א3'!R20+'[1] פנסיוני א3'!X20)/('[1] פנסיוני א3'!$O$21+'[1] פנסיוני א3'!$U$21))</f>
        <v>0</v>
      </c>
      <c r="O18" s="38">
        <f>IF('[1] פנסיוני א3'!S20+'[1] פנסיוני א3'!Y20=0,0,('[1] פנסיוני א3'!S20+'[1] פנסיוני א3'!Y20)/('[1] פנסיוני א3'!$O$21+'[1] פנסיוני א3'!$U$21))</f>
        <v>0</v>
      </c>
      <c r="P18" s="39">
        <f>IF('[1] פנסיוני א3'!T20+'[1] פנסיוני א3'!Z20=0,0,('[1] פנסיוני א3'!T20+'[1] פנסיוני א3'!Z20)/('[1] פנסיוני א3'!$O$21+'[1] פנסיוני א3'!$U$21))</f>
        <v>0</v>
      </c>
      <c r="Q18" s="37">
        <f>SUM(R18:V18)</f>
        <v>0</v>
      </c>
      <c r="R18" s="38">
        <f>IF('[1] פנסיוני א3'!AB20=0,0,('[1] פנסיוני א3'!AB20/'[1] פנסיוני א3'!$AA$21))</f>
        <v>0</v>
      </c>
      <c r="S18" s="38">
        <f>IF('[1] פנסיוני א3'!AC20=0,0,('[1] פנסיוני א3'!AC20/'[1] פנסיוני א3'!$AA$21))</f>
        <v>0</v>
      </c>
      <c r="T18" s="38">
        <f>IF('[1] פנסיוני א3'!AD20=0,0,('[1] פנסיוני א3'!AD20/'[1] פנסיוני א3'!$AA$21))</f>
        <v>0</v>
      </c>
      <c r="U18" s="38">
        <f>IF('[1] פנסיוני א3'!AE20=0,0,('[1] פנסיוני א3'!AE20/'[1] פנסיוני א3'!$AA$21))</f>
        <v>0</v>
      </c>
      <c r="V18" s="40">
        <f>IF('[1] פנסיוני א3'!AF20=0,0,('[1] פנסיוני א3'!AF20/'[1] פנסיוני א3'!$AA$21))</f>
        <v>0</v>
      </c>
    </row>
    <row r="19" spans="1:22" x14ac:dyDescent="0.2">
      <c r="A19" s="33">
        <v>3</v>
      </c>
      <c r="B19" s="52" t="s">
        <v>38</v>
      </c>
      <c r="C19" s="53"/>
      <c r="D19" s="53"/>
      <c r="E19" s="37">
        <f t="shared" ref="E19:V19" si="1">SUM(E17:E18)</f>
        <v>0</v>
      </c>
      <c r="F19" s="43">
        <f t="shared" si="1"/>
        <v>0</v>
      </c>
      <c r="G19" s="54">
        <f t="shared" si="1"/>
        <v>0</v>
      </c>
      <c r="H19" s="54">
        <f t="shared" si="1"/>
        <v>0</v>
      </c>
      <c r="I19" s="54">
        <f t="shared" si="1"/>
        <v>0</v>
      </c>
      <c r="J19" s="44">
        <f t="shared" si="1"/>
        <v>0</v>
      </c>
      <c r="K19" s="37">
        <f t="shared" si="1"/>
        <v>0</v>
      </c>
      <c r="L19" s="43">
        <f t="shared" si="1"/>
        <v>0</v>
      </c>
      <c r="M19" s="54">
        <f t="shared" si="1"/>
        <v>0</v>
      </c>
      <c r="N19" s="54">
        <f t="shared" si="1"/>
        <v>0</v>
      </c>
      <c r="O19" s="54">
        <f t="shared" si="1"/>
        <v>0</v>
      </c>
      <c r="P19" s="44">
        <f t="shared" si="1"/>
        <v>0</v>
      </c>
      <c r="Q19" s="37">
        <f t="shared" si="1"/>
        <v>0</v>
      </c>
      <c r="R19" s="43">
        <f t="shared" si="1"/>
        <v>0</v>
      </c>
      <c r="S19" s="54">
        <f t="shared" si="1"/>
        <v>0</v>
      </c>
      <c r="T19" s="54">
        <f t="shared" si="1"/>
        <v>0</v>
      </c>
      <c r="U19" s="54">
        <f t="shared" si="1"/>
        <v>0</v>
      </c>
      <c r="V19" s="44">
        <f t="shared" si="1"/>
        <v>0</v>
      </c>
    </row>
    <row r="20" spans="1:22" x14ac:dyDescent="0.2">
      <c r="A20" s="45" t="s">
        <v>39</v>
      </c>
      <c r="B20" s="55" t="s">
        <v>40</v>
      </c>
      <c r="C20" s="56"/>
      <c r="D20" s="57"/>
      <c r="E20" s="48"/>
      <c r="F20" s="49"/>
      <c r="G20" s="50"/>
      <c r="H20" s="50"/>
      <c r="I20" s="50"/>
      <c r="J20" s="51"/>
      <c r="K20" s="48"/>
      <c r="L20" s="49"/>
      <c r="M20" s="50"/>
      <c r="N20" s="50"/>
      <c r="O20" s="50"/>
      <c r="P20" s="51"/>
      <c r="Q20" s="48"/>
      <c r="R20" s="49"/>
      <c r="S20" s="50"/>
      <c r="T20" s="50"/>
      <c r="U20" s="50"/>
      <c r="V20" s="51"/>
    </row>
    <row r="21" spans="1:22" x14ac:dyDescent="0.2">
      <c r="A21" s="33">
        <v>1</v>
      </c>
      <c r="B21" s="34" t="s">
        <v>31</v>
      </c>
      <c r="C21" s="35"/>
      <c r="D21" s="36"/>
      <c r="E21" s="58">
        <f>SUM(F21:J21)</f>
        <v>0.33333333333333331</v>
      </c>
      <c r="F21" s="59">
        <f>IF('[1] פנסיוני א3'!D23+'[1] פנסיוני א3'!J23=0,0,('[1] פנסיוני א3'!D23+'[1] פנסיוני א3'!J23)/('[1] פנסיוני א3'!$C$27+'[1] פנסיוני א3'!$I$27))</f>
        <v>0</v>
      </c>
      <c r="G21" s="59">
        <f>IF('[1] פנסיוני א3'!E23+'[1] פנסיוני א3'!K23=0,0,('[1] פנסיוני א3'!E23+'[1] פנסיוני א3'!K23)/('[1] פנסיוני א3'!$C$27+'[1] פנסיוני א3'!$I$27))</f>
        <v>0</v>
      </c>
      <c r="H21" s="59">
        <f>IF('[1] פנסיוני א3'!F23+'[1] פנסיוני א3'!L23=0,0,('[1] פנסיוני א3'!F23+'[1] פנסיוני א3'!L23)/('[1] פנסיוני א3'!$C$27+'[1] פנסיוני א3'!$I$27))</f>
        <v>0</v>
      </c>
      <c r="I21" s="59">
        <f>IF('[1] פנסיוני א3'!G23+'[1] פנסיוני א3'!M23=0,0,('[1] פנסיוני א3'!G23+'[1] פנסיוני א3'!M23)/('[1] פנסיוני א3'!$C$27+'[1] פנסיוני א3'!$I$27))</f>
        <v>0.33333333333333331</v>
      </c>
      <c r="J21" s="60">
        <f>IF('[1] פנסיוני א3'!H23+'[1] פנסיוני א3'!N23=0,0,('[1] פנסיוני א3'!H23+'[1] פנסיוני א3'!N23)/('[1] פנסיוני א3'!$C$27+'[1] פנסיוני א3'!$I$27))</f>
        <v>0</v>
      </c>
      <c r="K21" s="58">
        <f>SUM(L21:P21)</f>
        <v>0</v>
      </c>
      <c r="L21" s="59">
        <f>IF('[1] פנסיוני א3'!P23+'[1] פנסיוני א3'!V23=0,0,('[1] פנסיוני א3'!P23+'[1] פנסיוני א3'!V23)/('[1] פנסיוני א3'!$O$27+'[1] פנסיוני א3'!$U$27))</f>
        <v>0</v>
      </c>
      <c r="M21" s="59">
        <f>IF('[1] פנסיוני א3'!Q23+'[1] פנסיוני א3'!W23=0,0,('[1] פנסיוני א3'!Q23+'[1] פנסיוני א3'!W23)/('[1] פנסיוני א3'!$O$27+'[1] פנסיוני א3'!$U$27))</f>
        <v>0</v>
      </c>
      <c r="N21" s="59">
        <f>IF('[1] פנסיוני א3'!R23+'[1] פנסיוני א3'!X23=0,0,('[1] פנסיוני א3'!R23+'[1] פנסיוני א3'!X23)/('[1] פנסיוני א3'!$O$27+'[1] פנסיוני א3'!$U$27))</f>
        <v>0</v>
      </c>
      <c r="O21" s="59">
        <f>IF('[1] פנסיוני א3'!S23+'[1] פנסיוני א3'!Y23=0,0,('[1] פנסיוני א3'!S23+'[1] פנסיוני א3'!Y23)/('[1] פנסיוני א3'!$O$27+'[1] פנסיוני א3'!$U$27))</f>
        <v>0</v>
      </c>
      <c r="P21" s="60">
        <f>IF('[1] פנסיוני א3'!T23+'[1] פנסיוני א3'!Z23=0,0,('[1] פנסיוני א3'!T23+'[1] פנסיוני א3'!Z23)/('[1] פנסיוני א3'!$O$27+'[1] פנסיוני א3'!$U$27))</f>
        <v>0</v>
      </c>
      <c r="Q21" s="58">
        <f>SUM(R21:V21)</f>
        <v>0.53333333333333333</v>
      </c>
      <c r="R21" s="38">
        <f>IF('[1] פנסיוני א3'!AB23=0,0,('[1] פנסיוני א3'!AB23/'[1] פנסיוני א3'!$AA$27))</f>
        <v>6.6666666666666666E-2</v>
      </c>
      <c r="S21" s="38">
        <f>IF('[1] פנסיוני א3'!AC23=0,0,('[1] פנסיוני א3'!AC23/'[1] פנסיוני א3'!$AA$27))</f>
        <v>6.6666666666666666E-2</v>
      </c>
      <c r="T21" s="38">
        <f>IF('[1] פנסיוני א3'!AD23=0,0,('[1] פנסיוני א3'!AD23/'[1] פנסיוני א3'!$AA$27))</f>
        <v>0.4</v>
      </c>
      <c r="U21" s="38">
        <f>IF('[1] פנסיוני א3'!AE23=0,0,('[1] פנסיוני א3'!AE23/'[1] פנסיוני א3'!$AA$27))</f>
        <v>0</v>
      </c>
      <c r="V21" s="40">
        <f>IF('[1] פנסיוני א3'!AF23=0,0,('[1] פנסיוני א3'!AF23/'[1] פנסיוני א3'!$AA$27))</f>
        <v>0</v>
      </c>
    </row>
    <row r="22" spans="1:22" x14ac:dyDescent="0.2">
      <c r="A22" s="33">
        <v>2</v>
      </c>
      <c r="B22" s="34" t="s">
        <v>32</v>
      </c>
      <c r="C22" s="35"/>
      <c r="D22" s="36"/>
      <c r="E22" s="58">
        <f>SUM(F22:J22)</f>
        <v>0</v>
      </c>
      <c r="F22" s="59">
        <f>IF('[1] פנסיוני א3'!D24+'[1] פנסיוני א3'!J24=0,0,('[1] פנסיוני א3'!D24+'[1] פנסיוני א3'!J24)/('[1] פנסיוני א3'!$C$27+'[1] פנסיוני א3'!$I$27))</f>
        <v>0</v>
      </c>
      <c r="G22" s="59">
        <f>IF('[1] פנסיוני א3'!E24+'[1] פנסיוני א3'!K24=0,0,('[1] פנסיוני א3'!E24+'[1] פנסיוני א3'!K24)/('[1] פנסיוני א3'!$C$27+'[1] פנסיוני א3'!$I$27))</f>
        <v>0</v>
      </c>
      <c r="H22" s="59">
        <f>IF('[1] פנסיוני א3'!F24+'[1] פנסיוני א3'!L24=0,0,('[1] פנסיוני א3'!F24+'[1] פנסיוני א3'!L24)/('[1] פנסיוני א3'!$C$27+'[1] פנסיוני א3'!$I$27))</f>
        <v>0</v>
      </c>
      <c r="I22" s="59">
        <f>IF('[1] פנסיוני א3'!G24+'[1] פנסיוני א3'!M24=0,0,('[1] פנסיוני א3'!G24+'[1] פנסיוני א3'!M24)/('[1] פנסיוני א3'!$C$27+'[1] פנסיוני א3'!$I$27))</f>
        <v>0</v>
      </c>
      <c r="J22" s="60">
        <f>IF('[1] פנסיוני א3'!H24+'[1] פנסיוני א3'!N24=0,0,('[1] פנסיוני א3'!H24+'[1] פנסיוני א3'!N24)/('[1] פנסיוני א3'!$C$27+'[1] פנסיוני א3'!$I$27))</f>
        <v>0</v>
      </c>
      <c r="K22" s="58">
        <f>SUM(L22:P22)</f>
        <v>0</v>
      </c>
      <c r="L22" s="59">
        <f>IF('[1] פנסיוני א3'!P24+'[1] פנסיוני א3'!V24=0,0,('[1] פנסיוני א3'!P24+'[1] פנסיוני א3'!V24)/('[1] פנסיוני א3'!$O$27+'[1] פנסיוני א3'!$U$27))</f>
        <v>0</v>
      </c>
      <c r="M22" s="59">
        <f>IF('[1] פנסיוני א3'!Q24+'[1] פנסיוני א3'!W24=0,0,('[1] פנסיוני א3'!Q24+'[1] פנסיוני א3'!W24)/('[1] פנסיוני א3'!$O$27+'[1] פנסיוני א3'!$U$27))</f>
        <v>0</v>
      </c>
      <c r="N22" s="59">
        <f>IF('[1] פנסיוני א3'!R24+'[1] פנסיוני א3'!X24=0,0,('[1] פנסיוני א3'!R24+'[1] פנסיוני א3'!X24)/('[1] פנסיוני א3'!$O$27+'[1] פנסיוני א3'!$U$27))</f>
        <v>0</v>
      </c>
      <c r="O22" s="59">
        <f>IF('[1] פנסיוני א3'!S24+'[1] פנסיוני א3'!Y24=0,0,('[1] פנסיוני א3'!S24+'[1] פנסיוני א3'!Y24)/('[1] פנסיוני א3'!$O$27+'[1] פנסיוני א3'!$U$27))</f>
        <v>0</v>
      </c>
      <c r="P22" s="60">
        <f>IF('[1] פנסיוני א3'!T24+'[1] פנסיוני א3'!Z24=0,0,('[1] פנסיוני א3'!T24+'[1] פנסיוני א3'!Z24)/('[1] פנסיוני א3'!$O$27+'[1] פנסיוני א3'!$U$27))</f>
        <v>0</v>
      </c>
      <c r="Q22" s="58">
        <f>SUM(R22:V22)</f>
        <v>6.6666666666666666E-2</v>
      </c>
      <c r="R22" s="38">
        <f>IF('[1] פנסיוני א3'!AB24=0,0,('[1] פנסיוני א3'!AB24/'[1] פנסיוני א3'!$AA$27))</f>
        <v>0</v>
      </c>
      <c r="S22" s="38">
        <f>IF('[1] פנסיוני א3'!AC24=0,0,('[1] פנסיוני א3'!AC24/'[1] פנסיוני א3'!$AA$27))</f>
        <v>0</v>
      </c>
      <c r="T22" s="38">
        <f>IF('[1] פנסיוני א3'!AD24=0,0,('[1] פנסיוני א3'!AD24/'[1] פנסיוני א3'!$AA$27))</f>
        <v>0</v>
      </c>
      <c r="U22" s="38">
        <f>IF('[1] פנסיוני א3'!AE24=0,0,('[1] פנסיוני א3'!AE24/'[1] פנסיוני א3'!$AA$27))</f>
        <v>0</v>
      </c>
      <c r="V22" s="40">
        <f>IF('[1] פנסיוני א3'!AF24=0,0,('[1] פנסיוני א3'!AF24/'[1] פנסיוני א3'!$AA$27))</f>
        <v>6.6666666666666666E-2</v>
      </c>
    </row>
    <row r="23" spans="1:22" x14ac:dyDescent="0.2">
      <c r="A23" s="33">
        <v>3</v>
      </c>
      <c r="B23" s="34" t="s">
        <v>41</v>
      </c>
      <c r="C23" s="35"/>
      <c r="D23" s="36"/>
      <c r="E23" s="58">
        <f>SUM(F23:J23)</f>
        <v>0.33333333333333331</v>
      </c>
      <c r="F23" s="59">
        <f>IF('[1] פנסיוני א3'!D25+'[1] פנסיוני א3'!J25=0,0,('[1] פנסיוני א3'!D25+'[1] פנסיוני א3'!J25)/('[1] פנסיוני א3'!$C$27+'[1] פנסיוני א3'!$I$27))</f>
        <v>0</v>
      </c>
      <c r="G23" s="59">
        <f>IF('[1] פנסיוני א3'!E25+'[1] פנסיוני א3'!K25=0,0,('[1] פנסיוני א3'!E25+'[1] פנסיוני א3'!K25)/('[1] פנסיוני א3'!$C$27+'[1] פנסיוני א3'!$I$27))</f>
        <v>0</v>
      </c>
      <c r="H23" s="59">
        <f>IF('[1] פנסיוני א3'!F25+'[1] פנסיוני א3'!L25=0,0,('[1] פנסיוני א3'!F25+'[1] פנסיוני א3'!L25)/('[1] פנסיוני א3'!$C$27+'[1] פנסיוני א3'!$I$27))</f>
        <v>0</v>
      </c>
      <c r="I23" s="59">
        <f>IF('[1] פנסיוני א3'!G25+'[1] פנסיוני א3'!M25=0,0,('[1] פנסיוני א3'!G25+'[1] פנסיוני א3'!M25)/('[1] פנסיוני א3'!$C$27+'[1] פנסיוני א3'!$I$27))</f>
        <v>0.33333333333333331</v>
      </c>
      <c r="J23" s="60">
        <f>IF('[1] פנסיוני א3'!H25+'[1] פנסיוני א3'!N25=0,0,('[1] פנסיוני א3'!H25+'[1] פנסיוני א3'!N25)/('[1] פנסיוני א3'!$C$27+'[1] פנסיוני א3'!$I$27))</f>
        <v>0</v>
      </c>
      <c r="K23" s="58">
        <f>SUM(L23:P23)</f>
        <v>0</v>
      </c>
      <c r="L23" s="59">
        <f>IF('[1] פנסיוני א3'!P25+'[1] פנסיוני א3'!V25=0,0,('[1] פנסיוני א3'!P25+'[1] פנסיוני א3'!V25)/('[1] פנסיוני א3'!$O$27+'[1] פנסיוני א3'!$U$27))</f>
        <v>0</v>
      </c>
      <c r="M23" s="59">
        <f>IF('[1] פנסיוני א3'!Q25+'[1] פנסיוני א3'!W25=0,0,('[1] פנסיוני א3'!Q25+'[1] פנסיוני א3'!W25)/('[1] פנסיוני א3'!$O$27+'[1] פנסיוני א3'!$U$27))</f>
        <v>0</v>
      </c>
      <c r="N23" s="59">
        <f>IF('[1] פנסיוני א3'!R25+'[1] פנסיוני א3'!X25=0,0,('[1] פנסיוני א3'!R25+'[1] פנסיוני א3'!X25)/('[1] פנסיוני א3'!$O$27+'[1] פנסיוני א3'!$U$27))</f>
        <v>0</v>
      </c>
      <c r="O23" s="59">
        <f>IF('[1] פנסיוני א3'!S25+'[1] פנסיוני א3'!Y25=0,0,('[1] פנסיוני א3'!S25+'[1] פנסיוני א3'!Y25)/('[1] פנסיוני א3'!$O$27+'[1] פנסיוני א3'!$U$27))</f>
        <v>0</v>
      </c>
      <c r="P23" s="60">
        <f>IF('[1] פנסיוני א3'!T25+'[1] פנסיוני א3'!Z25=0,0,('[1] פנסיוני א3'!T25+'[1] פנסיוני א3'!Z25)/('[1] פנסיוני א3'!$O$27+'[1] פנסיוני א3'!$U$27))</f>
        <v>0</v>
      </c>
      <c r="Q23" s="58">
        <f>SUM(R23:V23)</f>
        <v>6.6666666666666666E-2</v>
      </c>
      <c r="R23" s="38">
        <f>IF('[1] פנסיוני א3'!AB25=0,0,('[1] פנסיוני א3'!AB25/'[1] פנסיוני א3'!$AA$27))</f>
        <v>0</v>
      </c>
      <c r="S23" s="38">
        <f>IF('[1] פנסיוני א3'!AC25=0,0,('[1] פנסיוני א3'!AC25/'[1] פנסיוני א3'!$AA$27))</f>
        <v>0</v>
      </c>
      <c r="T23" s="38">
        <f>IF('[1] פנסיוני א3'!AD25=0,0,('[1] פנסיוני א3'!AD25/'[1] פנסיוני א3'!$AA$27))</f>
        <v>0</v>
      </c>
      <c r="U23" s="38">
        <f>IF('[1] פנסיוני א3'!AE25=0,0,('[1] פנסיוני א3'!AE25/'[1] פנסיוני א3'!$AA$27))</f>
        <v>6.6666666666666666E-2</v>
      </c>
      <c r="V23" s="40">
        <f>IF('[1] פנסיוני א3'!AF25=0,0,('[1] פנסיוני א3'!AF25/'[1] פנסיוני א3'!$AA$27))</f>
        <v>0</v>
      </c>
    </row>
    <row r="24" spans="1:22" x14ac:dyDescent="0.2">
      <c r="A24" s="33">
        <v>4</v>
      </c>
      <c r="B24" s="52" t="s">
        <v>42</v>
      </c>
      <c r="C24" s="53"/>
      <c r="D24" s="61"/>
      <c r="E24" s="62">
        <f>SUM(F24:J24)</f>
        <v>0.33333333333333331</v>
      </c>
      <c r="F24" s="59">
        <f>IF('[1] פנסיוני א3'!D26+'[1] פנסיוני א3'!J26=0,0,('[1] פנסיוני א3'!D26+'[1] פנסיוני א3'!J26)/('[1] פנסיוני א3'!$C$27+'[1] פנסיוני א3'!$I$27))</f>
        <v>0</v>
      </c>
      <c r="G24" s="59">
        <f>IF('[1] פנסיוני א3'!E26+'[1] פנסיוני א3'!K26=0,0,('[1] פנסיוני א3'!E26+'[1] פנסיוני א3'!K26)/('[1] פנסיוני א3'!$C$27+'[1] פנסיוני א3'!$I$27))</f>
        <v>0</v>
      </c>
      <c r="H24" s="59">
        <f>IF('[1] פנסיוני א3'!F26+'[1] פנסיוני א3'!L26=0,0,('[1] פנסיוני א3'!F26+'[1] פנסיוני א3'!L26)/('[1] פנסיוני א3'!$C$27+'[1] פנסיוני א3'!$I$27))</f>
        <v>0</v>
      </c>
      <c r="I24" s="59">
        <f>IF('[1] פנסיוני א3'!G26+'[1] פנסיוני א3'!M26=0,0,('[1] פנסיוני א3'!G26+'[1] פנסיוני א3'!M26)/('[1] פנסיוני א3'!$C$27+'[1] פנסיוני א3'!$I$27))</f>
        <v>0.33333333333333331</v>
      </c>
      <c r="J24" s="60">
        <f>IF('[1] פנסיוני א3'!H26+'[1] פנסיוני א3'!N26=0,0,('[1] פנסיוני א3'!H26+'[1] פנסיוני א3'!N26)/('[1] פנסיוני א3'!$C$27+'[1] פנסיוני א3'!$I$27))</f>
        <v>0</v>
      </c>
      <c r="K24" s="62">
        <f>SUM(L24:P24)</f>
        <v>0</v>
      </c>
      <c r="L24" s="59">
        <f>IF('[1] פנסיוני א3'!P26+'[1] פנסיוני א3'!V26=0,0,('[1] פנסיוני א3'!P26+'[1] פנסיוני א3'!V26)/('[1] פנסיוני א3'!$O$27+'[1] פנסיוני א3'!$U$27))</f>
        <v>0</v>
      </c>
      <c r="M24" s="59">
        <f>IF('[1] פנסיוני א3'!Q26+'[1] פנסיוני א3'!W26=0,0,('[1] פנסיוני א3'!Q26+'[1] פנסיוני א3'!W26)/('[1] פנסיוני א3'!$O$27+'[1] פנסיוני א3'!$U$27))</f>
        <v>0</v>
      </c>
      <c r="N24" s="59">
        <f>IF('[1] פנסיוני א3'!R26+'[1] פנסיוני א3'!X26=0,0,('[1] פנסיוני א3'!R26+'[1] פנסיוני א3'!X26)/('[1] פנסיוני א3'!$O$27+'[1] פנסיוני א3'!$U$27))</f>
        <v>0</v>
      </c>
      <c r="O24" s="59">
        <f>IF('[1] פנסיוני א3'!S26+'[1] פנסיוני א3'!Y26=0,0,('[1] פנסיוני א3'!S26+'[1] פנסיוני א3'!Y26)/('[1] פנסיוני א3'!$O$27+'[1] פנסיוני א3'!$U$27))</f>
        <v>0</v>
      </c>
      <c r="P24" s="60">
        <f>IF('[1] פנסיוני א3'!T26+'[1] פנסיוני א3'!Z26=0,0,('[1] פנסיוני א3'!T26+'[1] פנסיוני א3'!Z26)/('[1] פנסיוני א3'!$O$27+'[1] פנסיוני א3'!$U$27))</f>
        <v>0</v>
      </c>
      <c r="Q24" s="62">
        <f>SUM(R24:V24)</f>
        <v>0.33333333333333331</v>
      </c>
      <c r="R24" s="38">
        <f>IF('[1] פנסיוני א3'!AB26=0,0,('[1] פנסיוני א3'!AB26/'[1] פנסיוני א3'!$AA$27))</f>
        <v>0</v>
      </c>
      <c r="S24" s="38">
        <f>IF('[1] פנסיוני א3'!AC26=0,0,('[1] פנסיוני א3'!AC26/'[1] פנסיוני א3'!$AA$27))</f>
        <v>0</v>
      </c>
      <c r="T24" s="38">
        <f>IF('[1] פנסיוני א3'!AD26=0,0,('[1] פנסיוני א3'!AD26/'[1] פנסיוני א3'!$AA$27))</f>
        <v>0.2</v>
      </c>
      <c r="U24" s="38">
        <f>IF('[1] פנסיוני א3'!AE26=0,0,('[1] פנסיוני א3'!AE26/'[1] פנסיוני א3'!$AA$27))</f>
        <v>6.6666666666666666E-2</v>
      </c>
      <c r="V24" s="40">
        <f>IF('[1] פנסיוני א3'!AF26=0,0,('[1] פנסיוני א3'!AF26/'[1] פנסיוני א3'!$AA$27))</f>
        <v>6.6666666666666666E-2</v>
      </c>
    </row>
    <row r="25" spans="1:22" ht="13.5" thickBot="1" x14ac:dyDescent="0.25">
      <c r="A25" s="63">
        <v>5</v>
      </c>
      <c r="B25" s="64" t="s">
        <v>43</v>
      </c>
      <c r="C25" s="65"/>
      <c r="D25" s="66"/>
      <c r="E25" s="67">
        <f t="shared" ref="E25:V25" si="2">SUM(E21:E24)</f>
        <v>1</v>
      </c>
      <c r="F25" s="68">
        <f t="shared" si="2"/>
        <v>0</v>
      </c>
      <c r="G25" s="69">
        <f t="shared" si="2"/>
        <v>0</v>
      </c>
      <c r="H25" s="69">
        <f t="shared" si="2"/>
        <v>0</v>
      </c>
      <c r="I25" s="69">
        <f t="shared" si="2"/>
        <v>1</v>
      </c>
      <c r="J25" s="70">
        <f t="shared" si="2"/>
        <v>0</v>
      </c>
      <c r="K25" s="67">
        <f t="shared" si="2"/>
        <v>0</v>
      </c>
      <c r="L25" s="68">
        <f t="shared" si="2"/>
        <v>0</v>
      </c>
      <c r="M25" s="69">
        <f t="shared" si="2"/>
        <v>0</v>
      </c>
      <c r="N25" s="69">
        <f t="shared" si="2"/>
        <v>0</v>
      </c>
      <c r="O25" s="69">
        <f t="shared" si="2"/>
        <v>0</v>
      </c>
      <c r="P25" s="70">
        <f t="shared" si="2"/>
        <v>0</v>
      </c>
      <c r="Q25" s="67">
        <f t="shared" si="2"/>
        <v>1</v>
      </c>
      <c r="R25" s="68">
        <f t="shared" si="2"/>
        <v>6.6666666666666666E-2</v>
      </c>
      <c r="S25" s="69">
        <f t="shared" si="2"/>
        <v>6.6666666666666666E-2</v>
      </c>
      <c r="T25" s="69">
        <f t="shared" si="2"/>
        <v>0.60000000000000009</v>
      </c>
      <c r="U25" s="69">
        <f t="shared" si="2"/>
        <v>0.13333333333333333</v>
      </c>
      <c r="V25" s="70">
        <f t="shared" si="2"/>
        <v>0.13333333333333333</v>
      </c>
    </row>
    <row r="26" spans="1:22" x14ac:dyDescent="0.2">
      <c r="A26" s="71"/>
      <c r="B26" s="72"/>
      <c r="C26" s="72"/>
      <c r="D26" s="72"/>
    </row>
    <row r="27" spans="1:22" x14ac:dyDescent="0.2">
      <c r="A27" s="73"/>
      <c r="B27" s="74"/>
      <c r="C27" s="74"/>
      <c r="D27" s="74"/>
    </row>
    <row r="28" spans="1:22" x14ac:dyDescent="0.2">
      <c r="A28" s="71"/>
      <c r="B28" s="75"/>
      <c r="C28" s="75"/>
      <c r="D28" s="75"/>
    </row>
    <row r="29" spans="1:22" x14ac:dyDescent="0.2">
      <c r="A29" s="76"/>
      <c r="B29" s="77"/>
      <c r="C29" s="78"/>
      <c r="D29" s="78"/>
    </row>
    <row r="30" spans="1:22" x14ac:dyDescent="0.2">
      <c r="A30" s="76"/>
      <c r="B30" s="77"/>
      <c r="C30" s="77"/>
      <c r="D30" s="77"/>
    </row>
    <row r="31" spans="1:22" x14ac:dyDescent="0.2">
      <c r="A31" s="76"/>
      <c r="B31" s="77"/>
      <c r="C31" s="77"/>
      <c r="D31" s="77"/>
    </row>
    <row r="32" spans="1:22" x14ac:dyDescent="0.2">
      <c r="A32" s="79"/>
      <c r="B32" s="75"/>
      <c r="C32" s="75"/>
      <c r="D32" s="75"/>
    </row>
    <row r="33" spans="1:4" x14ac:dyDescent="0.2">
      <c r="A33" s="76"/>
      <c r="B33" s="75"/>
      <c r="C33" s="75"/>
      <c r="D33" s="75"/>
    </row>
    <row r="34" spans="1:4" x14ac:dyDescent="0.2">
      <c r="A34" s="76"/>
      <c r="B34" s="75"/>
      <c r="C34" s="75"/>
      <c r="D34" s="75"/>
    </row>
    <row r="35" spans="1:4" x14ac:dyDescent="0.2">
      <c r="A35" s="79"/>
      <c r="B35" s="75"/>
      <c r="C35" s="75"/>
      <c r="D35" s="75"/>
    </row>
    <row r="36" spans="1:4" x14ac:dyDescent="0.2">
      <c r="A36" s="76"/>
      <c r="B36" s="75"/>
      <c r="C36" s="75"/>
      <c r="D36" s="75"/>
    </row>
    <row r="37" spans="1:4" x14ac:dyDescent="0.2">
      <c r="A37" s="76"/>
      <c r="B37" s="75"/>
      <c r="C37" s="75"/>
      <c r="D37" s="75"/>
    </row>
    <row r="38" spans="1:4" x14ac:dyDescent="0.2">
      <c r="A38" s="76"/>
      <c r="B38" s="75"/>
      <c r="C38" s="75"/>
      <c r="D38" s="75"/>
    </row>
    <row r="39" spans="1:4" x14ac:dyDescent="0.2">
      <c r="A39" s="76"/>
    </row>
  </sheetData>
  <sheetProtection password="CC43" sheet="1" objects="1" scenarios="1" formatCells="0" formatColumns="0" formatRows="0"/>
  <mergeCells count="30">
    <mergeCell ref="B33:D33"/>
    <mergeCell ref="B34:D34"/>
    <mergeCell ref="B35:D35"/>
    <mergeCell ref="B36:D36"/>
    <mergeCell ref="B37:D37"/>
    <mergeCell ref="B38:D38"/>
    <mergeCell ref="B27:D27"/>
    <mergeCell ref="B28:D28"/>
    <mergeCell ref="B29:D29"/>
    <mergeCell ref="B30:D30"/>
    <mergeCell ref="B31:D31"/>
    <mergeCell ref="B32:D32"/>
    <mergeCell ref="B21:D21"/>
    <mergeCell ref="B22:D22"/>
    <mergeCell ref="B23:D23"/>
    <mergeCell ref="B24:D24"/>
    <mergeCell ref="B25:D25"/>
    <mergeCell ref="B26:D26"/>
    <mergeCell ref="B12:D12"/>
    <mergeCell ref="B16:D16"/>
    <mergeCell ref="B17:D17"/>
    <mergeCell ref="B18:D18"/>
    <mergeCell ref="B19:D19"/>
    <mergeCell ref="B20:D20"/>
    <mergeCell ref="B7:D9"/>
    <mergeCell ref="E7:J7"/>
    <mergeCell ref="K7:P7"/>
    <mergeCell ref="Q7:V7"/>
    <mergeCell ref="B10:D10"/>
    <mergeCell ref="B11:D11"/>
  </mergeCells>
  <hyperlinks>
    <hyperlink ref="B4" location="הוראות!A1" display="חזרה"/>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AD17"/>
  <sheetViews>
    <sheetView rightToLeft="1" tabSelected="1" workbookViewId="0">
      <selection activeCell="B4" sqref="B4"/>
    </sheetView>
  </sheetViews>
  <sheetFormatPr defaultColWidth="8" defaultRowHeight="12.75" x14ac:dyDescent="0.2"/>
  <cols>
    <col min="1" max="1" width="2.125" style="109" customWidth="1"/>
    <col min="2" max="2" width="18.375" style="109" customWidth="1"/>
    <col min="3" max="8" width="5.5" style="109" customWidth="1"/>
    <col min="9" max="9" width="6.5" style="109" customWidth="1"/>
    <col min="10" max="10" width="6.125" style="109" customWidth="1"/>
    <col min="11" max="15" width="5.125" style="109" customWidth="1"/>
    <col min="16" max="16" width="6.875" style="109" customWidth="1"/>
    <col min="17" max="30" width="8" style="81"/>
    <col min="31" max="16384" width="8" style="109"/>
  </cols>
  <sheetData>
    <row r="1" spans="2:16" ht="18.75" x14ac:dyDescent="0.3">
      <c r="B1" s="2" t="str">
        <f>[1]הוראות!B31</f>
        <v>נספח ב4 - מדדי בקשות למשיכת כספים או לקבלת קצבת זקנה (פנסיה)</v>
      </c>
      <c r="C1" s="80"/>
      <c r="D1" s="80"/>
      <c r="E1" s="80"/>
      <c r="F1" s="80"/>
      <c r="G1" s="80"/>
      <c r="H1" s="80"/>
      <c r="I1" s="80"/>
      <c r="J1" s="80"/>
      <c r="K1" s="80"/>
      <c r="L1" s="80"/>
      <c r="M1" s="80"/>
      <c r="N1" s="80"/>
      <c r="O1" s="80"/>
      <c r="P1" s="80"/>
    </row>
    <row r="2" spans="2:16" ht="20.25" x14ac:dyDescent="0.2">
      <c r="B2" s="3" t="str">
        <f>[1]הוראות!B13</f>
        <v>קרן הגמלאות המרכזית של עובדי ההסתדרות בע"מ</v>
      </c>
      <c r="C2" s="80"/>
      <c r="D2" s="80"/>
      <c r="E2" s="80"/>
      <c r="F2" s="80"/>
      <c r="G2" s="80"/>
      <c r="H2" s="80"/>
      <c r="I2" s="80"/>
      <c r="J2" s="80"/>
      <c r="K2" s="80"/>
      <c r="L2" s="80"/>
      <c r="M2" s="80"/>
      <c r="N2" s="80"/>
      <c r="O2" s="80"/>
      <c r="P2" s="80"/>
    </row>
    <row r="3" spans="2:16" ht="15.75" x14ac:dyDescent="0.25">
      <c r="B3" s="5" t="str">
        <f>CONCATENATE([1]הוראות!Z13,[1]הוראות!F13)</f>
        <v>הנתונים ביחידות בודדות לשנת 2016</v>
      </c>
      <c r="C3" s="80"/>
      <c r="D3" s="80"/>
      <c r="E3" s="80"/>
      <c r="F3" s="80"/>
      <c r="G3" s="80"/>
      <c r="H3" s="80"/>
      <c r="I3" s="80"/>
      <c r="J3" s="80"/>
      <c r="K3" s="80"/>
      <c r="L3" s="80"/>
      <c r="M3" s="80"/>
      <c r="N3" s="80"/>
      <c r="O3" s="80"/>
      <c r="P3" s="80"/>
    </row>
    <row r="4" spans="2:16" ht="18.75" x14ac:dyDescent="0.3">
      <c r="B4" s="7" t="s">
        <v>0</v>
      </c>
      <c r="C4" s="80"/>
      <c r="D4" s="80"/>
      <c r="E4" s="82" t="s">
        <v>44</v>
      </c>
      <c r="F4" s="80"/>
      <c r="G4" s="80"/>
      <c r="H4" s="80"/>
      <c r="I4" s="80"/>
      <c r="J4" s="80"/>
      <c r="K4" s="80"/>
      <c r="L4" s="80"/>
      <c r="M4" s="80"/>
      <c r="N4" s="80"/>
      <c r="O4" s="80"/>
      <c r="P4" s="80"/>
    </row>
    <row r="5" spans="2:16" ht="15" x14ac:dyDescent="0.2">
      <c r="B5" s="83"/>
      <c r="C5" s="80"/>
      <c r="D5" s="80"/>
      <c r="E5" s="80"/>
      <c r="F5" s="80"/>
      <c r="G5" s="80"/>
      <c r="H5" s="80"/>
      <c r="I5" s="80"/>
      <c r="J5" s="80"/>
      <c r="K5" s="80"/>
      <c r="L5" s="80"/>
      <c r="M5" s="80"/>
      <c r="N5" s="80"/>
      <c r="O5" s="80"/>
      <c r="P5" s="80"/>
    </row>
    <row r="6" spans="2:16" x14ac:dyDescent="0.2">
      <c r="B6" s="84"/>
      <c r="C6" s="80"/>
      <c r="D6" s="80"/>
      <c r="E6" s="80"/>
      <c r="F6" s="80"/>
      <c r="G6" s="80"/>
      <c r="H6" s="80"/>
      <c r="I6" s="80"/>
      <c r="J6" s="80"/>
      <c r="K6" s="80"/>
      <c r="L6" s="80"/>
      <c r="M6" s="80"/>
      <c r="N6" s="80"/>
      <c r="O6" s="80"/>
      <c r="P6" s="80"/>
    </row>
    <row r="7" spans="2:16" ht="28.5" customHeight="1" x14ac:dyDescent="0.2">
      <c r="B7" s="85" t="s">
        <v>45</v>
      </c>
      <c r="C7" s="86" t="s">
        <v>46</v>
      </c>
      <c r="D7" s="87"/>
      <c r="E7" s="87"/>
      <c r="F7" s="87"/>
      <c r="G7" s="87"/>
      <c r="H7" s="87"/>
      <c r="I7" s="88"/>
      <c r="J7" s="86" t="s">
        <v>47</v>
      </c>
      <c r="K7" s="87"/>
      <c r="L7" s="87"/>
      <c r="M7" s="87"/>
      <c r="N7" s="87"/>
      <c r="O7" s="87"/>
      <c r="P7" s="88"/>
    </row>
    <row r="8" spans="2:16" ht="28.5" customHeight="1" x14ac:dyDescent="0.2">
      <c r="B8" s="89"/>
      <c r="C8" s="90" t="s">
        <v>5</v>
      </c>
      <c r="D8" s="91" t="s">
        <v>48</v>
      </c>
      <c r="E8" s="92" t="s">
        <v>49</v>
      </c>
      <c r="F8" s="92" t="s">
        <v>50</v>
      </c>
      <c r="G8" s="92" t="s">
        <v>51</v>
      </c>
      <c r="H8" s="93" t="s">
        <v>52</v>
      </c>
      <c r="I8" s="94" t="s">
        <v>53</v>
      </c>
      <c r="J8" s="95" t="str">
        <f>C8</f>
        <v>סה"כ</v>
      </c>
      <c r="K8" s="91" t="s">
        <v>48</v>
      </c>
      <c r="L8" s="92" t="s">
        <v>49</v>
      </c>
      <c r="M8" s="92" t="s">
        <v>54</v>
      </c>
      <c r="N8" s="92" t="s">
        <v>52</v>
      </c>
      <c r="O8" s="93" t="s">
        <v>55</v>
      </c>
      <c r="P8" s="94" t="s">
        <v>56</v>
      </c>
    </row>
    <row r="9" spans="2:16" x14ac:dyDescent="0.2">
      <c r="B9" s="96"/>
      <c r="C9" s="97" t="s">
        <v>11</v>
      </c>
      <c r="D9" s="98" t="s">
        <v>12</v>
      </c>
      <c r="E9" s="98" t="s">
        <v>13</v>
      </c>
      <c r="F9" s="98" t="s">
        <v>14</v>
      </c>
      <c r="G9" s="98" t="s">
        <v>15</v>
      </c>
      <c r="H9" s="99" t="s">
        <v>16</v>
      </c>
      <c r="I9" s="100" t="s">
        <v>17</v>
      </c>
      <c r="J9" s="101" t="s">
        <v>18</v>
      </c>
      <c r="K9" s="98" t="s">
        <v>19</v>
      </c>
      <c r="L9" s="98" t="s">
        <v>20</v>
      </c>
      <c r="M9" s="102" t="s">
        <v>21</v>
      </c>
      <c r="N9" s="99" t="s">
        <v>22</v>
      </c>
      <c r="O9" s="99" t="s">
        <v>23</v>
      </c>
      <c r="P9" s="100" t="s">
        <v>24</v>
      </c>
    </row>
    <row r="10" spans="2:16" ht="27" customHeight="1" x14ac:dyDescent="0.2">
      <c r="B10" s="103" t="s">
        <v>57</v>
      </c>
      <c r="C10" s="104">
        <f>IF('[1]נספח א4 - P'!$D$14=0,"",'[1]נספח א4 - P'!D14/'[1]נספח א4 - P'!$D$14)</f>
        <v>1</v>
      </c>
      <c r="D10" s="104">
        <f>IF('[1]נספח א4 - P'!$D$14=0,"",'[1]נספח א4 - P'!E14/'[1]נספח א4 - P'!$D$14)</f>
        <v>5.6360708534621579E-2</v>
      </c>
      <c r="E10" s="104">
        <f>IF('[1]נספח א4 - P'!$D$14=0,"",'[1]נספח א4 - P'!F14/'[1]נספח א4 - P'!$D$14)</f>
        <v>8.1588835212023619E-2</v>
      </c>
      <c r="F10" s="104">
        <f>IF('[1]נספח א4 - P'!$D$14=0,"",'[1]נספח א4 - P'!G14/'[1]נספח א4 - P'!$D$14)</f>
        <v>4.5625335480407946E-2</v>
      </c>
      <c r="G10" s="104">
        <f>IF('[1]נספח א4 - P'!$D$14=0,"",'[1]נספח א4 - P'!H14/'[1]נספח א4 - P'!$D$14)</f>
        <v>6.1191626409017714E-2</v>
      </c>
      <c r="H10" s="104">
        <f>IF('[1]נספח א4 - P'!$D$14=0,"",'[1]נספח א4 - P'!I14/'[1]נספח א4 - P'!$D$14)</f>
        <v>0.11325818572195384</v>
      </c>
      <c r="I10" s="104">
        <f>IF('[1]נספח א4 - P'!$D$14=0,"",'[1]נספח א4 - P'!J14/'[1]נספח א4 - P'!$D$14)</f>
        <v>0.64197530864197527</v>
      </c>
      <c r="J10" s="104">
        <f>IF('[1]נספח א4 - P'!$K$14=0,"",'[1]נספח א4 - P'!K14/'[1]נספח א4 - P'!$K$14)</f>
        <v>1</v>
      </c>
      <c r="K10" s="104">
        <f>IF('[1]נספח א4 - P'!$K$14=0,"",'[1]נספח א4 - P'!L14/'[1]נספח א4 - P'!$K$14)</f>
        <v>0.98080087767416346</v>
      </c>
      <c r="L10" s="104">
        <f>IF('[1]נספח א4 - P'!$K$14=0,"",'[1]נספח א4 - P'!M14/'[1]נספח א4 - P'!$K$14)</f>
        <v>1.0970927043335162E-2</v>
      </c>
      <c r="M10" s="104">
        <f>IF('[1]נספח א4 - P'!$K$14=0,"",'[1]נספח א4 - P'!N14/'[1]נספח א4 - P'!$K$14)</f>
        <v>0</v>
      </c>
      <c r="N10" s="104">
        <f>IF('[1]נספח א4 - P'!$K$14=0,"",'[1]נספח א4 - P'!O14/'[1]נספח א4 - P'!$K$14)</f>
        <v>5.485463521667581E-3</v>
      </c>
      <c r="O10" s="104">
        <f>IF('[1]נספח א4 - P'!$K$14=0,"",'[1]נספח א4 - P'!P14/'[1]נספח א4 - P'!$K$14)</f>
        <v>1.6456390565002743E-3</v>
      </c>
      <c r="P10" s="105">
        <f>IF('[1]נספח א4 - P'!$K$14=0,"",'[1]נספח א4 - P'!Q14/'[1]נספח א4 - P'!$K$14)</f>
        <v>1.0970927043335162E-3</v>
      </c>
    </row>
    <row r="11" spans="2:16" x14ac:dyDescent="0.2">
      <c r="B11" s="80"/>
      <c r="C11" s="80"/>
      <c r="D11" s="80"/>
      <c r="E11" s="80"/>
      <c r="F11" s="80"/>
      <c r="G11" s="80"/>
      <c r="H11" s="80"/>
      <c r="I11" s="106"/>
      <c r="J11" s="80"/>
      <c r="K11" s="80"/>
      <c r="L11" s="80"/>
      <c r="M11" s="80"/>
      <c r="N11" s="80"/>
      <c r="O11" s="80"/>
      <c r="P11" s="80"/>
    </row>
    <row r="12" spans="2:16" x14ac:dyDescent="0.2">
      <c r="B12" s="107" t="s">
        <v>58</v>
      </c>
      <c r="C12" s="108"/>
      <c r="D12" s="108"/>
      <c r="E12" s="108"/>
      <c r="F12" s="108"/>
      <c r="G12" s="108"/>
      <c r="H12" s="108"/>
      <c r="I12" s="108"/>
      <c r="J12" s="108"/>
      <c r="K12" s="108"/>
      <c r="L12" s="108"/>
      <c r="M12" s="108"/>
      <c r="N12" s="108"/>
      <c r="O12" s="108"/>
    </row>
    <row r="13" spans="2:16" ht="29.25" customHeight="1" x14ac:dyDescent="0.2">
      <c r="B13" s="110" t="s">
        <v>59</v>
      </c>
      <c r="C13" s="110"/>
      <c r="D13" s="110"/>
      <c r="E13" s="110"/>
      <c r="F13" s="110"/>
      <c r="G13" s="110"/>
      <c r="H13" s="110"/>
      <c r="I13" s="110"/>
      <c r="J13" s="110"/>
      <c r="K13" s="110"/>
      <c r="L13" s="110"/>
      <c r="M13" s="110"/>
      <c r="N13" s="110"/>
      <c r="O13" s="110"/>
      <c r="P13" s="110"/>
    </row>
    <row r="14" spans="2:16" ht="19.5" customHeight="1" x14ac:dyDescent="0.2">
      <c r="B14" s="110" t="s">
        <v>60</v>
      </c>
      <c r="C14" s="110"/>
      <c r="D14" s="110"/>
      <c r="E14" s="110"/>
      <c r="F14" s="110"/>
      <c r="G14" s="110"/>
      <c r="H14" s="110"/>
      <c r="I14" s="110"/>
      <c r="J14" s="110"/>
      <c r="K14" s="110"/>
      <c r="L14" s="110"/>
      <c r="M14" s="110"/>
      <c r="N14" s="110"/>
      <c r="O14" s="110"/>
      <c r="P14" s="110"/>
    </row>
    <row r="15" spans="2:16" ht="45.75" customHeight="1" x14ac:dyDescent="0.2">
      <c r="B15" s="111" t="s">
        <v>61</v>
      </c>
      <c r="C15" s="111"/>
      <c r="D15" s="111"/>
      <c r="E15" s="111"/>
      <c r="F15" s="111"/>
      <c r="G15" s="111"/>
      <c r="H15" s="111"/>
      <c r="I15" s="111"/>
      <c r="J15" s="111"/>
      <c r="K15" s="111"/>
      <c r="L15" s="111"/>
      <c r="M15" s="111"/>
      <c r="N15" s="111"/>
      <c r="O15" s="111"/>
      <c r="P15" s="111"/>
    </row>
    <row r="16" spans="2:16" x14ac:dyDescent="0.2">
      <c r="B16" s="112"/>
    </row>
    <row r="17" spans="3:16" x14ac:dyDescent="0.2">
      <c r="C17" s="113"/>
      <c r="D17" s="113"/>
      <c r="E17" s="113"/>
      <c r="F17" s="113"/>
      <c r="G17" s="113"/>
      <c r="H17" s="113"/>
      <c r="I17" s="113"/>
      <c r="J17" s="113"/>
      <c r="K17" s="113"/>
      <c r="L17" s="113"/>
      <c r="M17" s="113"/>
      <c r="N17" s="113"/>
      <c r="O17" s="113"/>
      <c r="P17" s="113"/>
    </row>
  </sheetData>
  <sheetProtection password="CC43" sheet="1" objects="1" scenarios="1" formatCells="0" formatColumns="0" formatRows="0"/>
  <mergeCells count="6">
    <mergeCell ref="B7:B9"/>
    <mergeCell ref="C7:I7"/>
    <mergeCell ref="J7:P7"/>
    <mergeCell ref="B13:P13"/>
    <mergeCell ref="B14:P14"/>
    <mergeCell ref="B15:P15"/>
  </mergeCells>
  <hyperlinks>
    <hyperlink ref="B4" location="הוראות!A1" display="חזרה"/>
  </hyperlink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2</vt:i4>
      </vt:variant>
    </vt:vector>
  </HeadingPairs>
  <TitlesOfParts>
    <vt:vector size="4" baseType="lpstr">
      <vt:lpstr> פנסיוני ב3</vt:lpstr>
      <vt:lpstr>נספח ב4 - P</vt:lpstr>
      <vt:lpstr>' פנסיוני ב3'!Print_Area</vt:lpstr>
      <vt:lpstr>' פנסיוני ב3'!Print_Titles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יוסי ויצמן</dc:creator>
  <cp:lastModifiedBy>יוסי ויצמן</cp:lastModifiedBy>
  <dcterms:created xsi:type="dcterms:W3CDTF">2018-02-13T06:56:10Z</dcterms:created>
  <dcterms:modified xsi:type="dcterms:W3CDTF">2018-02-13T06:56:43Z</dcterms:modified>
</cp:coreProperties>
</file>