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30" windowWidth="17760" windowHeight="11250" tabRatio="909" activeTab="2"/>
  </bookViews>
  <sheets>
    <sheet name="נספח 1" sheetId="1" r:id="rId1"/>
    <sheet name="נספח 2" sheetId="6" r:id="rId2"/>
    <sheet name="נספח 3" sheetId="7" r:id="rId3"/>
  </sheets>
  <externalReferences>
    <externalReference r:id="rId4"/>
  </externalReferences>
  <definedNames>
    <definedName name="מנפיקים">[1]מנפיקים!$A$2:$D$84</definedName>
  </definedNames>
  <calcPr calcId="145621"/>
</workbook>
</file>

<file path=xl/calcChain.xml><?xml version="1.0" encoding="utf-8"?>
<calcChain xmlns="http://schemas.openxmlformats.org/spreadsheetml/2006/main">
  <c r="C24" i="1" l="1"/>
  <c r="C26" i="1"/>
  <c r="C14" i="1"/>
  <c r="C20" i="6"/>
  <c r="C11" i="1" s="1"/>
  <c r="D13" i="6"/>
  <c r="C13" i="6"/>
  <c r="C7" i="1" s="1"/>
  <c r="D26" i="1"/>
  <c r="D24" i="1"/>
  <c r="D23" i="1"/>
  <c r="C23" i="1"/>
  <c r="D14" i="1"/>
  <c r="D30" i="7"/>
  <c r="D18" i="7"/>
  <c r="C18" i="7"/>
  <c r="D24" i="6"/>
  <c r="D20" i="6"/>
  <c r="D11" i="1" s="1"/>
  <c r="C30" i="7" l="1"/>
  <c r="C32" i="7" s="1"/>
  <c r="C34" i="6"/>
  <c r="D32" i="7"/>
  <c r="D34" i="6"/>
  <c r="D7" i="1"/>
  <c r="D31" i="1" s="1"/>
  <c r="D35" i="1" s="1"/>
  <c r="C34" i="1"/>
  <c r="D34" i="1"/>
  <c r="C31" i="1"/>
  <c r="C35" i="1" s="1"/>
</calcChain>
</file>

<file path=xl/sharedStrings.xml><?xml version="1.0" encoding="utf-8"?>
<sst xmlns="http://schemas.openxmlformats.org/spreadsheetml/2006/main" count="90" uniqueCount="76">
  <si>
    <t>א. סך עמלות קניה ומכירה לצדדים קשורים</t>
  </si>
  <si>
    <t>ב. סך עמלות קנייה ומכירה לצדדים שאינם קשורים</t>
  </si>
  <si>
    <t>א. סך עמלות קסטודיאן לצדדים קשורים</t>
  </si>
  <si>
    <t>ב. סך עמלות קסטודיאן לצדדים שאינם קשורים</t>
  </si>
  <si>
    <t>א. סך הוצאות הנובעות מהשקעה בניירות ערך לא סחירים שאינם לצורך מימון פרויקטים לתשתיות</t>
  </si>
  <si>
    <t>ב. סך הוצאות הנובעות ממימון פרוייקטים לתשתיות</t>
  </si>
  <si>
    <t>ג. סך הוצאות הנובעות מהשקעה  בזכויות מקרקעין</t>
  </si>
  <si>
    <t xml:space="preserve">א.סך תשלומים הנובעים מהשקעה בקרנות השקעה בישראל </t>
  </si>
  <si>
    <t>ב. סך תשלומים הנובעים מהשקעה בקרנות השקעה בחו"ל</t>
  </si>
  <si>
    <t>ג. סך תשלומים למנהלי תיקים ישראלים בגין השקעה בחו"ל</t>
  </si>
  <si>
    <t xml:space="preserve">ד. סך תשלומים למנהלי תיקים זרים </t>
  </si>
  <si>
    <t>ה. סך תשלומים בגין השקעה בתעודות סל ישראליות</t>
  </si>
  <si>
    <t>ו. סך תשלומים בגין השקעה בתעודות סל זרות</t>
  </si>
  <si>
    <t>ז. סך תשלומים בגין השקעה בקרנות נאמנות ישראליות</t>
  </si>
  <si>
    <t>ח. סך תשלומים בגין השקעה בקרנות נאמנות זרות</t>
  </si>
  <si>
    <t>א. סך הוצאות בעד ניהול תביעות</t>
  </si>
  <si>
    <t>ב. סך הוצאות בעד מתן משכנתאות</t>
  </si>
  <si>
    <t>6. סה"כ הוצאות ישירות</t>
  </si>
  <si>
    <t>7. שיעור הוצאות ישירות</t>
  </si>
  <si>
    <t>א. שיעור סך ההוצאות הישירות, שההוצאה בגינן מוגבלת לשיעור של 0.25% מהנכסים {סיכום סעיפים 3א,5,4ב חלקי סך נכסים}</t>
  </si>
  <si>
    <t xml:space="preserve">ב. שיעור סך הוצאות ישירות מסך נכסים לסוף שנה קודמת {סעיף 6 חלקי סך נכסים לתום שנה קודמת} </t>
  </si>
  <si>
    <t>8. סך נכסים לסוף שנה קודמת</t>
  </si>
  <si>
    <t>ברוקראג'- עמלות קנייה ומכירה בגין ביצוע עסקאות בניירות ערך סחירים</t>
  </si>
  <si>
    <t>צדדים קשורים</t>
  </si>
  <si>
    <t>צדדים שאינם  קשורים</t>
  </si>
  <si>
    <t>סך עמלות ברוקראג'</t>
  </si>
  <si>
    <t>עמלות קסטודיאן</t>
  </si>
  <si>
    <t xml:space="preserve"> סך עמלות קסטודיאן</t>
  </si>
  <si>
    <t>הוצאה הנובעת מהשקעה בניירות ערך לא סחירים או ממתן הלוואה</t>
  </si>
  <si>
    <t>סך הוצאות הנובעות מהשקעה בניירות ערך לא סחירים וממתן הלוואה</t>
  </si>
  <si>
    <t>הוצאה הנובעת מהשקעה בזכויות במקרקעין</t>
  </si>
  <si>
    <t>סך הוצאות הנובעות מהשקעה בזכויות במקרקעין</t>
  </si>
  <si>
    <t>הוצאה הנובעת בעד ניהול תביעה או תובענה</t>
  </si>
  <si>
    <t>הוצאה הנובעת ממתן משכנתא</t>
  </si>
  <si>
    <t>סך הכול עמלות והוצאות</t>
  </si>
  <si>
    <t>סך הכל נכסים לסוף שנה קודמת</t>
  </si>
  <si>
    <t>סך הוצאות הנובעות בעד ניהול תביעה או תובענה</t>
  </si>
  <si>
    <t>סך הוצאות בעד מתן משכנתאות</t>
  </si>
  <si>
    <t>תשלום הנובע מהשקעה בקרנות השקעה</t>
  </si>
  <si>
    <t>סך תשלומים הנובעים מהשקעה בקרנות השקעה</t>
  </si>
  <si>
    <t>תשלום למנהל תיקים ישראלי</t>
  </si>
  <si>
    <t>תשלום למנהל תיקים זר</t>
  </si>
  <si>
    <t>סך תשלומים למנהלי תיקים זרים</t>
  </si>
  <si>
    <t>תשלום בגין השקעה בקרנות נאמנות</t>
  </si>
  <si>
    <t>קרן נאמנות ישראלית</t>
  </si>
  <si>
    <t>קרן חוץ</t>
  </si>
  <si>
    <t>סך תשלומים בגין השקעה בקרנות נאמנות</t>
  </si>
  <si>
    <t>תשלום בגין השקעה בתעודות סל</t>
  </si>
  <si>
    <t>תעודת סל ישראלית</t>
  </si>
  <si>
    <t>תעודת סל זרה</t>
  </si>
  <si>
    <t>סך תשלומים בגין השקעה בתעודות סל</t>
  </si>
  <si>
    <t>סך הכל עמלות ניהול חיצוני</t>
  </si>
  <si>
    <t>פועלים סהר</t>
  </si>
  <si>
    <t>בנק לאומי</t>
  </si>
  <si>
    <t>פסגות</t>
  </si>
  <si>
    <t>אחרים</t>
  </si>
  <si>
    <t>סך תשלומים למנהלי תיקים ישראליים</t>
  </si>
  <si>
    <t>קסם תעודות סל</t>
  </si>
  <si>
    <t xml:space="preserve"> </t>
  </si>
  <si>
    <t>NORDEA  INVESTING FUNDS</t>
  </si>
  <si>
    <t>DEUTSCHE BANK</t>
  </si>
  <si>
    <t>ISHARES</t>
  </si>
  <si>
    <t>POWERSHARES</t>
  </si>
  <si>
    <t>State Street</t>
  </si>
  <si>
    <t>Vanguard Group Inc</t>
  </si>
  <si>
    <t>אלפי ₪</t>
  </si>
  <si>
    <t>1. סה"כ עמלות קנייה ומכירה</t>
  </si>
  <si>
    <t>2. סה"כ עמלות קסטודיאן</t>
  </si>
  <si>
    <t>3. סה"כ מהשקעות לא סחירות</t>
  </si>
  <si>
    <t>4. סה"כ עמלות ניהול חיצוני</t>
  </si>
  <si>
    <t>5. סה"כ הוצאות אחרות</t>
  </si>
  <si>
    <t xml:space="preserve">מבטחים מחלה </t>
  </si>
  <si>
    <t>נספח 1- סך תשלומים ששולמו בעד כל סוג של הוצאה ישירה לשנה המסתיימת ביום 31.12.2015</t>
  </si>
  <si>
    <t>נספח 2- פרוט עמלות והוצאות לשנה המסתיימת ביום 31.12.2015</t>
  </si>
  <si>
    <t>נספח 3- פרוט עמלות ניהול חיצוני לשנה המסתיימת ביום 31.12.2015</t>
  </si>
  <si>
    <t>בנק ירושלים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</si>
</sst>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 * #,##0.00_ ;_ * \-#,##0.00_ ;_ * &quot;-&quot;??_ ;_ @_ "/>
    <numFmt numFmtId="164" formatCode="[Color43]0.00%;[Color3]\-0.00%"/>
    <numFmt numFmtId="165" formatCode="dd\ \בmmmm\ yyyy\ "/>
    <numFmt numFmtId="166" formatCode="dd\.mm\.yyyy"/>
    <numFmt numFmtId="167" formatCode="[Color10]#,##0_);[Color30]#,##0_)"/>
    <numFmt numFmtId="168" formatCode="[Color10]#,##0_);[Color30]\(#,##0\)"/>
    <numFmt numFmtId="169" formatCode="&quot;?&quot;#,##0.00;[Red]&quot;?&quot;\-#,##0.00"/>
    <numFmt numFmtId="170" formatCode="&quot;₪&quot;#,##0.00;[Red]&quot;₪&quot;\-#,##0.00"/>
    <numFmt numFmtId="171" formatCode="_ [$€-2]\ * #,##0.00_ ;_ [$€-2]\ * \-#,##0.00_ ;_ [$€-2]\ * &quot;-&quot;??_ "/>
    <numFmt numFmtId="172" formatCode="mmmm\ yyyy"/>
    <numFmt numFmtId="173" formatCode="\ \ש\ע\ה\:\ hh:mm"/>
    <numFmt numFmtId="174" formatCode="#,##0_ ;\-#,##0\ "/>
    <numFmt numFmtId="175" formatCode="_ * #,##0_ ;_ * \-#,##0_ ;_ * &quot;-&quot;??_ ;_ @_ "/>
    <numFmt numFmtId="176" formatCode="_(* #,##0.00_);_(* \(#,##0.00\);_(* &quot;-&quot;??_);_(@_)"/>
  </numFmts>
  <fonts count="55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u/>
      <sz val="11"/>
      <color theme="1"/>
      <name val="Arial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  <charset val="177"/>
    </font>
    <font>
      <sz val="11"/>
      <color indexed="16"/>
      <name val="Arial (Hebrew)"/>
      <family val="2"/>
      <charset val="177"/>
    </font>
    <font>
      <sz val="12"/>
      <color indexed="16"/>
      <name val="Arial (Hebrew)"/>
      <family val="2"/>
      <charset val="177"/>
    </font>
    <font>
      <sz val="16"/>
      <color indexed="16"/>
      <name val="Arial (Hebrew)"/>
      <family val="2"/>
      <charset val="177"/>
    </font>
    <font>
      <sz val="11"/>
      <color indexed="8"/>
      <name val="Arial"/>
      <family val="2"/>
      <charset val="177"/>
    </font>
    <font>
      <sz val="11"/>
      <color theme="5" tint="-0.499984740745262"/>
      <name val="Arial (Hebrew)"/>
      <family val="2"/>
      <charset val="177"/>
    </font>
    <font>
      <sz val="11"/>
      <color indexed="8"/>
      <name val="Arial (Hebrew)"/>
      <family val="2"/>
      <charset val="177"/>
    </font>
    <font>
      <sz val="11"/>
      <color indexed="9"/>
      <name val="Arial"/>
      <family val="2"/>
      <charset val="177"/>
    </font>
    <font>
      <sz val="10"/>
      <color indexed="8"/>
      <name val="Arial"/>
      <family val="2"/>
      <charset val="177"/>
    </font>
    <font>
      <sz val="10"/>
      <color theme="1"/>
      <name val="Arial"/>
      <family val="2"/>
      <charset val="177"/>
    </font>
    <font>
      <b/>
      <sz val="10"/>
      <name val="Arial"/>
      <family val="2"/>
    </font>
    <font>
      <sz val="10"/>
      <name val="Miriam"/>
      <family val="2"/>
      <charset val="177"/>
    </font>
    <font>
      <sz val="11"/>
      <color indexed="8"/>
      <name val="Arial"/>
      <family val="2"/>
    </font>
    <font>
      <b/>
      <sz val="11"/>
      <color indexed="52"/>
      <name val="Arial"/>
      <family val="2"/>
      <charset val="177"/>
    </font>
    <font>
      <sz val="11"/>
      <color indexed="17"/>
      <name val="Arial"/>
      <family val="2"/>
      <charset val="177"/>
    </font>
    <font>
      <sz val="11"/>
      <color indexed="10"/>
      <name val="Arial"/>
      <family val="2"/>
      <charset val="177"/>
    </font>
    <font>
      <i/>
      <sz val="11"/>
      <color indexed="23"/>
      <name val="Arial"/>
      <family val="2"/>
      <charset val="177"/>
    </font>
    <font>
      <b/>
      <sz val="15"/>
      <color indexed="56"/>
      <name val="Arial"/>
      <family val="2"/>
      <charset val="177"/>
    </font>
    <font>
      <b/>
      <sz val="13"/>
      <color indexed="56"/>
      <name val="Arial"/>
      <family val="2"/>
      <charset val="177"/>
    </font>
    <font>
      <b/>
      <sz val="11"/>
      <color indexed="56"/>
      <name val="Arial"/>
      <family val="2"/>
      <charset val="177"/>
    </font>
    <font>
      <b/>
      <sz val="18"/>
      <color indexed="56"/>
      <name val="Times New Roman"/>
      <family val="2"/>
      <charset val="177"/>
    </font>
    <font>
      <sz val="11"/>
      <color indexed="60"/>
      <name val="Arial"/>
      <family val="2"/>
      <charset val="177"/>
    </font>
    <font>
      <b/>
      <sz val="11"/>
      <color indexed="8"/>
      <name val="Arial"/>
      <family val="2"/>
      <charset val="177"/>
    </font>
    <font>
      <b/>
      <sz val="11"/>
      <color indexed="63"/>
      <name val="Arial"/>
      <family val="2"/>
      <charset val="177"/>
    </font>
    <font>
      <sz val="11"/>
      <color indexed="62"/>
      <name val="Arial"/>
      <family val="2"/>
      <charset val="177"/>
    </font>
    <font>
      <sz val="11"/>
      <color indexed="20"/>
      <name val="Arial"/>
      <family val="2"/>
      <charset val="177"/>
    </font>
    <font>
      <b/>
      <sz val="11"/>
      <color indexed="9"/>
      <name val="Arial"/>
      <family val="2"/>
      <charset val="177"/>
    </font>
    <font>
      <sz val="11"/>
      <color indexed="52"/>
      <name val="Arial"/>
      <family val="2"/>
      <charset val="177"/>
    </font>
    <font>
      <b/>
      <sz val="12"/>
      <name val="David"/>
      <family val="2"/>
      <charset val="177"/>
    </font>
    <font>
      <b/>
      <sz val="10"/>
      <name val="David"/>
      <family val="2"/>
      <charset val="177"/>
    </font>
    <font>
      <sz val="10"/>
      <name val="David"/>
      <family val="2"/>
      <charset val="177"/>
    </font>
    <font>
      <sz val="11"/>
      <color rgb="FFFF0000"/>
      <name val="Arial"/>
      <family val="2"/>
      <charset val="177"/>
      <scheme val="minor"/>
    </font>
    <font>
      <b/>
      <sz val="11"/>
      <name val="David"/>
      <family val="2"/>
      <charset val="177"/>
    </font>
    <font>
      <b/>
      <sz val="11"/>
      <color theme="1"/>
      <name val="Arial"/>
      <family val="2"/>
    </font>
    <font>
      <b/>
      <sz val="11"/>
      <color theme="1"/>
      <name val="Arial"/>
      <family val="2"/>
      <scheme val="minor"/>
    </font>
    <font>
      <sz val="10"/>
      <color theme="1"/>
      <name val="Arial"/>
      <family val="2"/>
      <charset val="177"/>
      <scheme val="minor"/>
    </font>
    <font>
      <b/>
      <sz val="18"/>
      <color theme="3"/>
      <name val="Times New Roman"/>
      <family val="2"/>
      <charset val="177"/>
      <scheme val="major"/>
    </font>
    <font>
      <b/>
      <sz val="15"/>
      <color theme="3"/>
      <name val="Arial"/>
      <family val="2"/>
      <charset val="177"/>
      <scheme val="minor"/>
    </font>
    <font>
      <b/>
      <sz val="13"/>
      <color theme="3"/>
      <name val="Arial"/>
      <family val="2"/>
      <charset val="177"/>
      <scheme val="minor"/>
    </font>
    <font>
      <b/>
      <sz val="11"/>
      <color theme="3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sz val="11"/>
      <color rgb="FF9C6500"/>
      <name val="Arial"/>
      <family val="2"/>
      <charset val="177"/>
      <scheme val="minor"/>
    </font>
    <font>
      <sz val="11"/>
      <color rgb="FF3F3F76"/>
      <name val="Arial"/>
      <family val="2"/>
      <charset val="177"/>
      <scheme val="minor"/>
    </font>
    <font>
      <b/>
      <sz val="11"/>
      <color rgb="FF3F3F3F"/>
      <name val="Arial"/>
      <family val="2"/>
      <charset val="177"/>
      <scheme val="minor"/>
    </font>
    <font>
      <b/>
      <sz val="11"/>
      <color rgb="FFFA7D00"/>
      <name val="Arial"/>
      <family val="2"/>
      <charset val="177"/>
      <scheme val="minor"/>
    </font>
    <font>
      <sz val="11"/>
      <color rgb="FFFA7D00"/>
      <name val="Arial"/>
      <family val="2"/>
      <charset val="177"/>
      <scheme val="minor"/>
    </font>
    <font>
      <b/>
      <sz val="11"/>
      <color theme="0"/>
      <name val="Arial"/>
      <family val="2"/>
      <charset val="177"/>
      <scheme val="minor"/>
    </font>
    <font>
      <i/>
      <sz val="11"/>
      <color rgb="FF7F7F7F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</fonts>
  <fills count="6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24"/>
      </patternFill>
    </fill>
    <fill>
      <patternFill patternType="solid">
        <fgColor indexed="9"/>
        <bgColor indexed="2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164" fontId="5" fillId="2" borderId="0">
      <alignment horizontal="right"/>
      <protection hidden="1"/>
    </xf>
    <xf numFmtId="165" fontId="6" fillId="3" borderId="1">
      <alignment horizontal="right"/>
      <protection hidden="1"/>
    </xf>
    <xf numFmtId="166" fontId="7" fillId="4" borderId="0">
      <alignment horizontal="right"/>
      <protection locked="0"/>
    </xf>
    <xf numFmtId="167" fontId="5" fillId="2" borderId="2">
      <alignment horizontal="right"/>
      <protection hidden="1"/>
    </xf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168" fontId="9" fillId="11" borderId="3">
      <alignment horizontal="right"/>
      <protection hidden="1"/>
    </xf>
    <xf numFmtId="168" fontId="10" fillId="12" borderId="3">
      <alignment horizontal="right"/>
      <protection hidden="1"/>
    </xf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8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" fillId="0" borderId="0" applyFont="0" applyFill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170" fontId="3" fillId="0" borderId="0" applyFont="0" applyFill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" fillId="0" borderId="0" applyFont="0" applyFill="0" applyProtection="0"/>
    <xf numFmtId="170" fontId="3" fillId="0" borderId="0" applyFont="0" applyFill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" fillId="0" borderId="0" applyFont="0" applyFill="0" applyProtection="0"/>
    <xf numFmtId="43" fontId="8" fillId="0" borderId="0" applyFont="0" applyFill="0" applyBorder="0" applyAlignment="0" applyProtection="0"/>
    <xf numFmtId="170" fontId="3" fillId="0" borderId="0" applyFont="0" applyFill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" fillId="0" borderId="0" applyFont="0" applyFill="0" applyProtection="0"/>
    <xf numFmtId="170" fontId="3" fillId="0" borderId="0" applyFont="0" applyFill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14" fillId="0" borderId="0"/>
    <xf numFmtId="0" fontId="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8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3" fillId="0" borderId="0"/>
    <xf numFmtId="0" fontId="15" fillId="0" borderId="0"/>
    <xf numFmtId="0" fontId="3" fillId="0" borderId="0"/>
    <xf numFmtId="0" fontId="15" fillId="0" borderId="0"/>
    <xf numFmtId="0" fontId="3" fillId="0" borderId="0"/>
    <xf numFmtId="0" fontId="15" fillId="0" borderId="0"/>
    <xf numFmtId="0" fontId="3" fillId="0" borderId="0"/>
    <xf numFmtId="0" fontId="15" fillId="0" borderId="0"/>
    <xf numFmtId="0" fontId="3" fillId="0" borderId="0"/>
    <xf numFmtId="0" fontId="15" fillId="0" borderId="0"/>
    <xf numFmtId="0" fontId="3" fillId="0" borderId="0"/>
    <xf numFmtId="0" fontId="15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8" fillId="0" borderId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4" borderId="0" applyNumberFormat="0" applyBorder="0" applyAlignment="0" applyProtection="0"/>
    <xf numFmtId="0" fontId="16" fillId="25" borderId="4" applyNumberFormat="0" applyFont="0" applyAlignment="0" applyProtection="0"/>
    <xf numFmtId="0" fontId="17" fillId="26" borderId="5" applyNumberFormat="0" applyAlignment="0" applyProtection="0"/>
    <xf numFmtId="0" fontId="18" fillId="7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2" fontId="6" fillId="4" borderId="0">
      <alignment horizontal="right"/>
      <protection hidden="1"/>
    </xf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27" borderId="0" applyNumberFormat="0" applyBorder="0" applyAlignment="0" applyProtection="0"/>
    <xf numFmtId="0" fontId="26" fillId="0" borderId="9" applyNumberFormat="0" applyFill="0" applyAlignment="0" applyProtection="0"/>
    <xf numFmtId="0" fontId="27" fillId="26" borderId="10" applyNumberFormat="0" applyAlignment="0" applyProtection="0"/>
    <xf numFmtId="0" fontId="28" fillId="10" borderId="5" applyNumberFormat="0" applyAlignment="0" applyProtection="0"/>
    <xf numFmtId="0" fontId="29" fillId="6" borderId="0" applyNumberFormat="0" applyBorder="0" applyAlignment="0" applyProtection="0"/>
    <xf numFmtId="173" fontId="6" fillId="27" borderId="1">
      <alignment horizontal="right"/>
    </xf>
    <xf numFmtId="0" fontId="30" fillId="28" borderId="11" applyNumberFormat="0" applyAlignment="0" applyProtection="0"/>
    <xf numFmtId="0" fontId="31" fillId="0" borderId="12" applyNumberFormat="0" applyFill="0" applyAlignment="0" applyProtection="0"/>
    <xf numFmtId="0" fontId="3" fillId="0" borderId="0">
      <alignment wrapText="1"/>
    </xf>
    <xf numFmtId="0" fontId="40" fillId="0" borderId="0" applyNumberFormat="0" applyFill="0" applyBorder="0" applyAlignment="0" applyProtection="0"/>
    <xf numFmtId="0" fontId="41" fillId="0" borderId="14" applyNumberFormat="0" applyFill="0" applyAlignment="0" applyProtection="0"/>
    <xf numFmtId="0" fontId="42" fillId="0" borderId="15" applyNumberFormat="0" applyFill="0" applyAlignment="0" applyProtection="0"/>
    <xf numFmtId="0" fontId="43" fillId="0" borderId="16" applyNumberFormat="0" applyFill="0" applyAlignment="0" applyProtection="0"/>
    <xf numFmtId="0" fontId="43" fillId="0" borderId="0" applyNumberFormat="0" applyFill="0" applyBorder="0" applyAlignment="0" applyProtection="0"/>
    <xf numFmtId="0" fontId="44" fillId="30" borderId="0" applyNumberFormat="0" applyBorder="0" applyAlignment="0" applyProtection="0"/>
    <xf numFmtId="0" fontId="45" fillId="31" borderId="0" applyNumberFormat="0" applyBorder="0" applyAlignment="0" applyProtection="0"/>
    <xf numFmtId="0" fontId="46" fillId="32" borderId="0" applyNumberFormat="0" applyBorder="0" applyAlignment="0" applyProtection="0"/>
    <xf numFmtId="0" fontId="47" fillId="33" borderId="17" applyNumberFormat="0" applyAlignment="0" applyProtection="0"/>
    <xf numFmtId="0" fontId="48" fillId="34" borderId="18" applyNumberFormat="0" applyAlignment="0" applyProtection="0"/>
    <xf numFmtId="0" fontId="49" fillId="34" borderId="17" applyNumberFormat="0" applyAlignment="0" applyProtection="0"/>
    <xf numFmtId="0" fontId="50" fillId="0" borderId="19" applyNumberFormat="0" applyFill="0" applyAlignment="0" applyProtection="0"/>
    <xf numFmtId="0" fontId="51" fillId="35" borderId="20" applyNumberFormat="0" applyAlignment="0" applyProtection="0"/>
    <xf numFmtId="0" fontId="35" fillId="0" borderId="0" applyNumberFormat="0" applyFill="0" applyBorder="0" applyAlignment="0" applyProtection="0"/>
    <xf numFmtId="0" fontId="1" fillId="36" borderId="21" applyNumberFormat="0" applyFont="0" applyAlignment="0" applyProtection="0"/>
    <xf numFmtId="0" fontId="52" fillId="0" borderId="0" applyNumberFormat="0" applyFill="0" applyBorder="0" applyAlignment="0" applyProtection="0"/>
    <xf numFmtId="0" fontId="53" fillId="0" borderId="22" applyNumberFormat="0" applyFill="0" applyAlignment="0" applyProtection="0"/>
    <xf numFmtId="0" fontId="54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54" fillId="40" borderId="0" applyNumberFormat="0" applyBorder="0" applyAlignment="0" applyProtection="0"/>
    <xf numFmtId="0" fontId="54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54" fillId="44" borderId="0" applyNumberFormat="0" applyBorder="0" applyAlignment="0" applyProtection="0"/>
    <xf numFmtId="0" fontId="54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54" fillId="48" borderId="0" applyNumberFormat="0" applyBorder="0" applyAlignment="0" applyProtection="0"/>
    <xf numFmtId="0" fontId="54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54" fillId="52" borderId="0" applyNumberFormat="0" applyBorder="0" applyAlignment="0" applyProtection="0"/>
    <xf numFmtId="0" fontId="54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54" fillId="56" borderId="0" applyNumberFormat="0" applyBorder="0" applyAlignment="0" applyProtection="0"/>
    <xf numFmtId="0" fontId="54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54" fillId="60" borderId="0" applyNumberFormat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3" fillId="0" borderId="0" applyFont="0" applyFill="0" applyBorder="0" applyAlignment="0" applyProtection="0"/>
    <xf numFmtId="170" fontId="3" fillId="0" borderId="0" applyFont="0" applyFill="0" applyProtection="0"/>
    <xf numFmtId="43" fontId="1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1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4" fillId="0" borderId="0"/>
    <xf numFmtId="0" fontId="8" fillId="0" borderId="0"/>
    <xf numFmtId="0" fontId="8" fillId="0" borderId="0"/>
    <xf numFmtId="170" fontId="3" fillId="0" borderId="0" applyFont="0" applyFill="0" applyProtection="0"/>
    <xf numFmtId="170" fontId="3" fillId="0" borderId="0" applyFont="0" applyFill="0" applyProtection="0"/>
    <xf numFmtId="170" fontId="3" fillId="0" borderId="0" applyFont="0" applyFill="0" applyProtection="0"/>
    <xf numFmtId="0" fontId="3" fillId="0" borderId="0"/>
    <xf numFmtId="0" fontId="3" fillId="0" borderId="0"/>
    <xf numFmtId="0" fontId="3" fillId="0" borderId="0"/>
    <xf numFmtId="170" fontId="3" fillId="0" borderId="0" applyFont="0" applyFill="0" applyProtection="0"/>
    <xf numFmtId="0" fontId="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174" fontId="0" fillId="0" borderId="0" xfId="1" applyNumberFormat="1" applyFont="1" applyAlignment="1">
      <alignment horizontal="center"/>
    </xf>
    <xf numFmtId="0" fontId="32" fillId="2" borderId="13" xfId="457" applyFont="1" applyFill="1" applyBorder="1" applyAlignment="1" applyProtection="1">
      <alignment horizontal="right" vertical="center" wrapText="1"/>
    </xf>
    <xf numFmtId="0" fontId="33" fillId="2" borderId="13" xfId="457" applyFont="1" applyFill="1" applyBorder="1" applyAlignment="1" applyProtection="1">
      <alignment horizontal="right" vertical="center" wrapText="1"/>
    </xf>
    <xf numFmtId="0" fontId="34" fillId="2" borderId="13" xfId="457" applyFont="1" applyFill="1" applyBorder="1" applyAlignment="1" applyProtection="1">
      <alignment horizontal="right" vertical="center" wrapText="1"/>
    </xf>
    <xf numFmtId="174" fontId="0" fillId="0" borderId="0" xfId="0" applyNumberFormat="1"/>
    <xf numFmtId="0" fontId="4" fillId="29" borderId="13" xfId="3" applyFont="1" applyFill="1" applyBorder="1" applyAlignment="1" applyProtection="1">
      <alignment horizontal="right" wrapText="1" readingOrder="2"/>
    </xf>
    <xf numFmtId="0" fontId="4" fillId="29" borderId="13" xfId="3" applyFont="1" applyFill="1" applyBorder="1" applyAlignment="1" applyProtection="1">
      <alignment horizontal="right" vertical="center" wrapText="1" readingOrder="2"/>
    </xf>
    <xf numFmtId="0" fontId="0" fillId="29" borderId="13" xfId="0" applyFill="1" applyBorder="1"/>
    <xf numFmtId="0" fontId="36" fillId="2" borderId="13" xfId="457" applyFont="1" applyFill="1" applyBorder="1" applyAlignment="1" applyProtection="1">
      <alignment horizontal="center" vertical="center" wrapText="1"/>
    </xf>
    <xf numFmtId="1" fontId="0" fillId="0" borderId="13" xfId="0" applyNumberFormat="1" applyBorder="1" applyAlignment="1">
      <alignment horizontal="center"/>
    </xf>
    <xf numFmtId="175" fontId="0" fillId="0" borderId="13" xfId="1" applyNumberFormat="1" applyFont="1" applyBorder="1" applyAlignment="1">
      <alignment horizontal="center"/>
    </xf>
    <xf numFmtId="1" fontId="0" fillId="29" borderId="13" xfId="0" applyNumberFormat="1" applyFill="1" applyBorder="1" applyAlignment="1">
      <alignment horizontal="center"/>
    </xf>
    <xf numFmtId="0" fontId="37" fillId="29" borderId="13" xfId="3" applyFont="1" applyFill="1" applyBorder="1" applyAlignment="1" applyProtection="1">
      <alignment horizontal="right" wrapText="1" readingOrder="2"/>
    </xf>
    <xf numFmtId="174" fontId="0" fillId="0" borderId="13" xfId="1" applyNumberFormat="1" applyFont="1" applyBorder="1" applyAlignment="1">
      <alignment horizontal="center"/>
    </xf>
    <xf numFmtId="10" fontId="0" fillId="0" borderId="13" xfId="2" applyNumberFormat="1" applyFont="1" applyBorder="1" applyAlignment="1">
      <alignment horizontal="center"/>
    </xf>
    <xf numFmtId="0" fontId="35" fillId="0" borderId="0" xfId="0" applyFont="1"/>
    <xf numFmtId="0" fontId="38" fillId="0" borderId="0" xfId="0" applyFont="1"/>
    <xf numFmtId="0" fontId="39" fillId="0" borderId="0" xfId="0" applyFont="1" applyFill="1"/>
    <xf numFmtId="43" fontId="0" fillId="0" borderId="0" xfId="1" applyFont="1"/>
    <xf numFmtId="43" fontId="0" fillId="0" borderId="0" xfId="0" applyNumberFormat="1"/>
  </cellXfs>
  <cellStyles count="555">
    <cellStyle name="% 3" xfId="4"/>
    <cellStyle name="01 בינואר 2000" xfId="5"/>
    <cellStyle name="01.01.2000" xfId="6"/>
    <cellStyle name="1" xfId="7"/>
    <cellStyle name="20% - הדגשה1" xfId="476" builtinId="30" customBuiltin="1"/>
    <cellStyle name="20% - הדגשה1 2" xfId="8"/>
    <cellStyle name="20% - הדגשה2" xfId="480" builtinId="34" customBuiltin="1"/>
    <cellStyle name="20% - הדגשה2 2" xfId="9"/>
    <cellStyle name="20% - הדגשה3" xfId="484" builtinId="38" customBuiltin="1"/>
    <cellStyle name="20% - הדגשה3 2" xfId="10"/>
    <cellStyle name="20% - הדגשה4" xfId="488" builtinId="42" customBuiltin="1"/>
    <cellStyle name="20% - הדגשה4 2" xfId="11"/>
    <cellStyle name="20% - הדגשה5" xfId="492" builtinId="46" customBuiltin="1"/>
    <cellStyle name="20% - הדגשה5 2" xfId="12"/>
    <cellStyle name="20% - הדגשה6" xfId="496" builtinId="50" customBuiltin="1"/>
    <cellStyle name="20% - הדגשה6 2" xfId="13"/>
    <cellStyle name="3" xfId="14"/>
    <cellStyle name="4" xfId="15"/>
    <cellStyle name="40% - הדגשה1" xfId="477" builtinId="31" customBuiltin="1"/>
    <cellStyle name="40% - הדגשה1 2" xfId="16"/>
    <cellStyle name="40% - הדגשה2" xfId="481" builtinId="35" customBuiltin="1"/>
    <cellStyle name="40% - הדגשה2 2" xfId="17"/>
    <cellStyle name="40% - הדגשה3" xfId="485" builtinId="39" customBuiltin="1"/>
    <cellStyle name="40% - הדגשה3 2" xfId="18"/>
    <cellStyle name="40% - הדגשה4" xfId="489" builtinId="43" customBuiltin="1"/>
    <cellStyle name="40% - הדגשה4 2" xfId="19"/>
    <cellStyle name="40% - הדגשה5" xfId="493" builtinId="47" customBuiltin="1"/>
    <cellStyle name="40% - הדגשה5 2" xfId="20"/>
    <cellStyle name="40% - הדגשה6" xfId="497" builtinId="51" customBuiltin="1"/>
    <cellStyle name="40% - הדגשה6 2" xfId="21"/>
    <cellStyle name="60% - הדגשה1" xfId="478" builtinId="32" customBuiltin="1"/>
    <cellStyle name="60% - הדגשה1 2" xfId="22"/>
    <cellStyle name="60% - הדגשה2" xfId="482" builtinId="36" customBuiltin="1"/>
    <cellStyle name="60% - הדגשה2 2" xfId="23"/>
    <cellStyle name="60% - הדגשה3" xfId="486" builtinId="40" customBuiltin="1"/>
    <cellStyle name="60% - הדגשה3 2" xfId="24"/>
    <cellStyle name="60% - הדגשה4" xfId="490" builtinId="44" customBuiltin="1"/>
    <cellStyle name="60% - הדגשה4 2" xfId="25"/>
    <cellStyle name="60% - הדגשה5" xfId="494" builtinId="48" customBuiltin="1"/>
    <cellStyle name="60% - הדגשה5 2" xfId="26"/>
    <cellStyle name="60% - הדגשה6" xfId="498" builtinId="52" customBuiltin="1"/>
    <cellStyle name="60% - הדגשה6 2" xfId="27"/>
    <cellStyle name="Comma" xfId="1" builtinId="3"/>
    <cellStyle name="Comma 10" xfId="28"/>
    <cellStyle name="Comma 11" xfId="29"/>
    <cellStyle name="Comma 12" xfId="30"/>
    <cellStyle name="Comma 13" xfId="31"/>
    <cellStyle name="Comma 15" xfId="32"/>
    <cellStyle name="Comma 2" xfId="33"/>
    <cellStyle name="Comma 2 10" xfId="501"/>
    <cellStyle name="Comma 2 10 2" xfId="554"/>
    <cellStyle name="Comma 2 11" xfId="34"/>
    <cellStyle name="Comma 2 12" xfId="35"/>
    <cellStyle name="Comma 2 13" xfId="36"/>
    <cellStyle name="Comma 2 14" xfId="37"/>
    <cellStyle name="Comma 2 15" xfId="550"/>
    <cellStyle name="Comma 2 16" xfId="38"/>
    <cellStyle name="Comma 2 17" xfId="39"/>
    <cellStyle name="Comma 2 18" xfId="40"/>
    <cellStyle name="Comma 2 19" xfId="41"/>
    <cellStyle name="Comma 2 2" xfId="42"/>
    <cellStyle name="Comma 2 2 2" xfId="43"/>
    <cellStyle name="Comma 2 2 2 2" xfId="44"/>
    <cellStyle name="Comma 2 2 3" xfId="45"/>
    <cellStyle name="Comma 2 2 4" xfId="46"/>
    <cellStyle name="Comma 2 2 5" xfId="533"/>
    <cellStyle name="Comma 2 20" xfId="47"/>
    <cellStyle name="Comma 2 21" xfId="48"/>
    <cellStyle name="Comma 2 22" xfId="49"/>
    <cellStyle name="Comma 2 23" xfId="50"/>
    <cellStyle name="Comma 2 24" xfId="51"/>
    <cellStyle name="Comma 2 25" xfId="52"/>
    <cellStyle name="Comma 2 26" xfId="53"/>
    <cellStyle name="Comma 2 27" xfId="54"/>
    <cellStyle name="Comma 2 28" xfId="55"/>
    <cellStyle name="Comma 2 29" xfId="56"/>
    <cellStyle name="Comma 2 3" xfId="57"/>
    <cellStyle name="Comma 2 3 2" xfId="58"/>
    <cellStyle name="Comma 2 3 3" xfId="59"/>
    <cellStyle name="Comma 2 3 4" xfId="534"/>
    <cellStyle name="Comma 2 30" xfId="60"/>
    <cellStyle name="Comma 2 31" xfId="61"/>
    <cellStyle name="Comma 2 32" xfId="62"/>
    <cellStyle name="Comma 2 33" xfId="63"/>
    <cellStyle name="Comma 2 34" xfId="64"/>
    <cellStyle name="Comma 2 35" xfId="65"/>
    <cellStyle name="Comma 2 36" xfId="66"/>
    <cellStyle name="Comma 2 37" xfId="67"/>
    <cellStyle name="Comma 2 38" xfId="68"/>
    <cellStyle name="Comma 2 39" xfId="69"/>
    <cellStyle name="Comma 2 4" xfId="70"/>
    <cellStyle name="Comma 2 40" xfId="71"/>
    <cellStyle name="Comma 2 41" xfId="72"/>
    <cellStyle name="Comma 2 42" xfId="73"/>
    <cellStyle name="Comma 2 43" xfId="74"/>
    <cellStyle name="Comma 2 44" xfId="75"/>
    <cellStyle name="Comma 2 45" xfId="76"/>
    <cellStyle name="Comma 2 46" xfId="77"/>
    <cellStyle name="Comma 2 5" xfId="78"/>
    <cellStyle name="Comma 2 6" xfId="79"/>
    <cellStyle name="Comma 2 7" xfId="80"/>
    <cellStyle name="Comma 2 8" xfId="81"/>
    <cellStyle name="Comma 2 9" xfId="82"/>
    <cellStyle name="Comma 3" xfId="83"/>
    <cellStyle name="Comma 3 2" xfId="84"/>
    <cellStyle name="Comma 3 3" xfId="85"/>
    <cellStyle name="Comma 3 4" xfId="86"/>
    <cellStyle name="Comma 3 5" xfId="87"/>
    <cellStyle name="Comma 3 6" xfId="500"/>
    <cellStyle name="Comma 3 7" xfId="539"/>
    <cellStyle name="Comma 4" xfId="88"/>
    <cellStyle name="Comma 4 2" xfId="89"/>
    <cellStyle name="Comma 4 3" xfId="90"/>
    <cellStyle name="Comma 4 4" xfId="91"/>
    <cellStyle name="Comma 4 5" xfId="535"/>
    <cellStyle name="Comma 5" xfId="92"/>
    <cellStyle name="Comma 5 2" xfId="93"/>
    <cellStyle name="Comma 6" xfId="94"/>
    <cellStyle name="Comma 6 2" xfId="95"/>
    <cellStyle name="Comma 6 3" xfId="502"/>
    <cellStyle name="Comma 7" xfId="96"/>
    <cellStyle name="Comma 7 2" xfId="97"/>
    <cellStyle name="Comma 7 3" xfId="503"/>
    <cellStyle name="Comma 8" xfId="98"/>
    <cellStyle name="Comma 8 2" xfId="504"/>
    <cellStyle name="Comma 9" xfId="99"/>
    <cellStyle name="Euro" xfId="100"/>
    <cellStyle name="nBold" xfId="101"/>
    <cellStyle name="nBold 2" xfId="505"/>
    <cellStyle name="nBold 3" xfId="506"/>
    <cellStyle name="nBold 4" xfId="507"/>
    <cellStyle name="nBold 5" xfId="508"/>
    <cellStyle name="nBold 6" xfId="530"/>
    <cellStyle name="Normal" xfId="0" builtinId="0"/>
    <cellStyle name="Normal 10" xfId="102"/>
    <cellStyle name="Normal 10 2" xfId="103"/>
    <cellStyle name="Normal 10 2 2" xfId="104"/>
    <cellStyle name="Normal 10 2 3" xfId="509"/>
    <cellStyle name="Normal 10 3" xfId="105"/>
    <cellStyle name="Normal 10 3 2" xfId="106"/>
    <cellStyle name="Normal 10 4" xfId="107"/>
    <cellStyle name="Normal 10 4 2" xfId="108"/>
    <cellStyle name="Normal 10 5" xfId="109"/>
    <cellStyle name="Normal 10 6" xfId="110"/>
    <cellStyle name="Normal 10 7" xfId="536"/>
    <cellStyle name="Normal 11" xfId="527"/>
    <cellStyle name="Normal 11 2" xfId="111"/>
    <cellStyle name="Normal 11 2 2" xfId="112"/>
    <cellStyle name="Normal 11 2 3" xfId="113"/>
    <cellStyle name="Normal 11 2 4" xfId="537"/>
    <cellStyle name="Normal 11 3" xfId="114"/>
    <cellStyle name="Normal 11 3 2" xfId="115"/>
    <cellStyle name="Normal 11 3 3" xfId="116"/>
    <cellStyle name="Normal 11 3 4" xfId="538"/>
    <cellStyle name="Normal 11 4" xfId="117"/>
    <cellStyle name="Normal 11 5" xfId="118"/>
    <cellStyle name="Normal 11 6" xfId="551"/>
    <cellStyle name="Normal 12" xfId="119"/>
    <cellStyle name="Normal 12 2" xfId="120"/>
    <cellStyle name="Normal 12 2 2" xfId="121"/>
    <cellStyle name="Normal 12 3" xfId="122"/>
    <cellStyle name="Normal 12 3 2" xfId="123"/>
    <cellStyle name="Normal 12 4" xfId="124"/>
    <cellStyle name="Normal 13" xfId="529"/>
    <cellStyle name="Normal 13 2" xfId="125"/>
    <cellStyle name="Normal 13 3" xfId="553"/>
    <cellStyle name="Normal 14" xfId="528"/>
    <cellStyle name="Normal 14 2" xfId="126"/>
    <cellStyle name="Normal 14 3" xfId="127"/>
    <cellStyle name="Normal 14 4" xfId="128"/>
    <cellStyle name="Normal 14 5" xfId="129"/>
    <cellStyle name="Normal 14 6" xfId="552"/>
    <cellStyle name="Normal 15" xfId="499"/>
    <cellStyle name="Normal 15 2" xfId="130"/>
    <cellStyle name="Normal 15 3" xfId="131"/>
    <cellStyle name="Normal 15 4" xfId="132"/>
    <cellStyle name="Normal 15 5" xfId="133"/>
    <cellStyle name="Normal 15 6" xfId="549"/>
    <cellStyle name="Normal 16" xfId="531"/>
    <cellStyle name="Normal 16 2" xfId="134"/>
    <cellStyle name="Normal 16 3" xfId="135"/>
    <cellStyle name="Normal 16 4" xfId="136"/>
    <cellStyle name="Normal 16 5" xfId="137"/>
    <cellStyle name="Normal 17" xfId="138"/>
    <cellStyle name="Normal 17 2" xfId="139"/>
    <cellStyle name="Normal 17 3" xfId="140"/>
    <cellStyle name="Normal 17 4" xfId="141"/>
    <cellStyle name="Normal 18" xfId="142"/>
    <cellStyle name="Normal 19" xfId="143"/>
    <cellStyle name="Normal 19 2" xfId="144"/>
    <cellStyle name="Normal 19 3" xfId="145"/>
    <cellStyle name="Normal 19 4" xfId="146"/>
    <cellStyle name="Normal 2" xfId="147"/>
    <cellStyle name="Normal 2 10" xfId="148"/>
    <cellStyle name="Normal 2 11" xfId="149"/>
    <cellStyle name="Normal 2 12" xfId="150"/>
    <cellStyle name="Normal 2 13" xfId="151"/>
    <cellStyle name="Normal 2 14" xfId="152"/>
    <cellStyle name="Normal 2 15" xfId="153"/>
    <cellStyle name="Normal 2 16" xfId="154"/>
    <cellStyle name="Normal 2 17" xfId="155"/>
    <cellStyle name="Normal 2 18" xfId="156"/>
    <cellStyle name="Normal 2 19" xfId="157"/>
    <cellStyle name="Normal 2 2" xfId="158"/>
    <cellStyle name="Normal 2 2 10" xfId="159"/>
    <cellStyle name="Normal 2 2 11" xfId="160"/>
    <cellStyle name="Normal 2 2 12" xfId="161"/>
    <cellStyle name="Normal 2 2 13" xfId="162"/>
    <cellStyle name="Normal 2 2 14" xfId="163"/>
    <cellStyle name="Normal 2 2 15" xfId="164"/>
    <cellStyle name="Normal 2 2 16" xfId="165"/>
    <cellStyle name="Normal 2 2 17" xfId="166"/>
    <cellStyle name="Normal 2 2 18" xfId="167"/>
    <cellStyle name="Normal 2 2 19" xfId="168"/>
    <cellStyle name="Normal 2 2 2" xfId="169"/>
    <cellStyle name="Normal 2 2 2 2" xfId="170"/>
    <cellStyle name="Normal 2 2 2 2 2" xfId="171"/>
    <cellStyle name="Normal 2 2 20" xfId="172"/>
    <cellStyle name="Normal 2 2 21" xfId="173"/>
    <cellStyle name="Normal 2 2 22" xfId="174"/>
    <cellStyle name="Normal 2 2 23" xfId="175"/>
    <cellStyle name="Normal 2 2 24" xfId="176"/>
    <cellStyle name="Normal 2 2 25" xfId="177"/>
    <cellStyle name="Normal 2 2 26" xfId="178"/>
    <cellStyle name="Normal 2 2 27" xfId="179"/>
    <cellStyle name="Normal 2 2 28" xfId="180"/>
    <cellStyle name="Normal 2 2 29" xfId="181"/>
    <cellStyle name="Normal 2 2 3" xfId="182"/>
    <cellStyle name="Normal 2 2 30" xfId="183"/>
    <cellStyle name="Normal 2 2 31" xfId="184"/>
    <cellStyle name="Normal 2 2 32" xfId="185"/>
    <cellStyle name="Normal 2 2 33" xfId="186"/>
    <cellStyle name="Normal 2 2 34" xfId="187"/>
    <cellStyle name="Normal 2 2 35" xfId="188"/>
    <cellStyle name="Normal 2 2 36" xfId="189"/>
    <cellStyle name="Normal 2 2 37" xfId="190"/>
    <cellStyle name="Normal 2 2 38" xfId="191"/>
    <cellStyle name="Normal 2 2 39" xfId="192"/>
    <cellStyle name="Normal 2 2 4" xfId="193"/>
    <cellStyle name="Normal 2 2 40" xfId="194"/>
    <cellStyle name="Normal 2 2 41" xfId="195"/>
    <cellStyle name="Normal 2 2 42" xfId="196"/>
    <cellStyle name="Normal 2 2 43" xfId="197"/>
    <cellStyle name="Normal 2 2 44" xfId="198"/>
    <cellStyle name="Normal 2 2 45" xfId="199"/>
    <cellStyle name="Normal 2 2 46" xfId="200"/>
    <cellStyle name="Normal 2 2 47" xfId="201"/>
    <cellStyle name="Normal 2 2 48" xfId="202"/>
    <cellStyle name="Normal 2 2 48 2" xfId="203"/>
    <cellStyle name="Normal 2 2 49" xfId="204"/>
    <cellStyle name="Normal 2 2 49 2" xfId="205"/>
    <cellStyle name="Normal 2 2 5" xfId="206"/>
    <cellStyle name="Normal 2 2 50" xfId="207"/>
    <cellStyle name="Normal 2 2 50 2" xfId="208"/>
    <cellStyle name="Normal 2 2 51" xfId="209"/>
    <cellStyle name="Normal 2 2 52" xfId="210"/>
    <cellStyle name="Normal 2 2 6" xfId="211"/>
    <cellStyle name="Normal 2 2 7" xfId="212"/>
    <cellStyle name="Normal 2 2 8" xfId="213"/>
    <cellStyle name="Normal 2 2 9" xfId="214"/>
    <cellStyle name="Normal 2 20" xfId="215"/>
    <cellStyle name="Normal 2 21" xfId="216"/>
    <cellStyle name="Normal 2 22" xfId="217"/>
    <cellStyle name="Normal 2 23" xfId="218"/>
    <cellStyle name="Normal 2 24" xfId="219"/>
    <cellStyle name="Normal 2 25" xfId="220"/>
    <cellStyle name="Normal 2 26" xfId="221"/>
    <cellStyle name="Normal 2 27" xfId="222"/>
    <cellStyle name="Normal 2 28" xfId="223"/>
    <cellStyle name="Normal 2 29" xfId="224"/>
    <cellStyle name="Normal 2 3" xfId="225"/>
    <cellStyle name="Normal 2 3 2" xfId="226"/>
    <cellStyle name="Normal 2 3 2 2" xfId="227"/>
    <cellStyle name="Normal 2 3 3" xfId="228"/>
    <cellStyle name="Normal 2 3 3 2" xfId="229"/>
    <cellStyle name="Normal 2 3 4" xfId="230"/>
    <cellStyle name="Normal 2 30" xfId="231"/>
    <cellStyle name="Normal 2 31" xfId="232"/>
    <cellStyle name="Normal 2 32" xfId="233"/>
    <cellStyle name="Normal 2 33" xfId="234"/>
    <cellStyle name="Normal 2 34" xfId="235"/>
    <cellStyle name="Normal 2 35" xfId="236"/>
    <cellStyle name="Normal 2 36" xfId="237"/>
    <cellStyle name="Normal 2 37" xfId="238"/>
    <cellStyle name="Normal 2 38" xfId="239"/>
    <cellStyle name="Normal 2 39" xfId="240"/>
    <cellStyle name="Normal 2 4" xfId="241"/>
    <cellStyle name="Normal 2 4 2" xfId="242"/>
    <cellStyle name="Normal 2 4 2 2" xfId="243"/>
    <cellStyle name="Normal 2 4 3" xfId="244"/>
    <cellStyle name="Normal 2 4 3 2" xfId="245"/>
    <cellStyle name="Normal 2 40" xfId="246"/>
    <cellStyle name="Normal 2 41" xfId="247"/>
    <cellStyle name="Normal 2 42" xfId="248"/>
    <cellStyle name="Normal 2 43" xfId="249"/>
    <cellStyle name="Normal 2 44" xfId="250"/>
    <cellStyle name="Normal 2 45" xfId="251"/>
    <cellStyle name="Normal 2 46" xfId="252"/>
    <cellStyle name="Normal 2 47" xfId="253"/>
    <cellStyle name="Normal 2 47 2" xfId="254"/>
    <cellStyle name="Normal 2 48" xfId="255"/>
    <cellStyle name="Normal 2 48 2" xfId="256"/>
    <cellStyle name="Normal 2 49" xfId="257"/>
    <cellStyle name="Normal 2 49 2" xfId="258"/>
    <cellStyle name="Normal 2 5" xfId="259"/>
    <cellStyle name="Normal 2 50" xfId="260"/>
    <cellStyle name="Normal 2 6" xfId="261"/>
    <cellStyle name="Normal 2 7" xfId="262"/>
    <cellStyle name="Normal 2 8" xfId="263"/>
    <cellStyle name="Normal 2 9" xfId="264"/>
    <cellStyle name="Normal 20" xfId="265"/>
    <cellStyle name="Normal 21" xfId="266"/>
    <cellStyle name="Normal 22" xfId="267"/>
    <cellStyle name="Normal 22 2" xfId="510"/>
    <cellStyle name="Normal 23" xfId="268"/>
    <cellStyle name="Normal 23 2" xfId="269"/>
    <cellStyle name="Normal 23 3" xfId="270"/>
    <cellStyle name="Normal 23 4" xfId="271"/>
    <cellStyle name="Normal 24" xfId="272"/>
    <cellStyle name="Normal 24 2" xfId="273"/>
    <cellStyle name="Normal 24 2 2" xfId="511"/>
    <cellStyle name="Normal 24 3" xfId="274"/>
    <cellStyle name="Normal 24 4" xfId="275"/>
    <cellStyle name="Normal 25" xfId="276"/>
    <cellStyle name="Normal 25 2" xfId="512"/>
    <cellStyle name="Normal 26" xfId="277"/>
    <cellStyle name="Normal 26 2" xfId="278"/>
    <cellStyle name="Normal 26 2 2" xfId="513"/>
    <cellStyle name="Normal 26 3" xfId="279"/>
    <cellStyle name="Normal 26 4" xfId="280"/>
    <cellStyle name="Normal 27" xfId="281"/>
    <cellStyle name="Normal 28" xfId="282"/>
    <cellStyle name="Normal 29" xfId="283"/>
    <cellStyle name="Normal 3" xfId="3"/>
    <cellStyle name="Normal 3 2" xfId="284"/>
    <cellStyle name="Normal 3 2 2" xfId="285"/>
    <cellStyle name="Normal 3 2 2 2" xfId="286"/>
    <cellStyle name="Normal 3 3" xfId="287"/>
    <cellStyle name="Normal 3 3 2" xfId="288"/>
    <cellStyle name="Normal 3 4" xfId="289"/>
    <cellStyle name="Normal 3 4 2" xfId="290"/>
    <cellStyle name="Normal 30" xfId="291"/>
    <cellStyle name="Normal 31" xfId="292"/>
    <cellStyle name="Normal 32" xfId="293"/>
    <cellStyle name="Normal 33" xfId="294"/>
    <cellStyle name="Normal 33 2" xfId="295"/>
    <cellStyle name="Normal 33 3" xfId="532"/>
    <cellStyle name="Normal 33 4" xfId="296"/>
    <cellStyle name="Normal 34" xfId="297"/>
    <cellStyle name="Normal 34 2" xfId="298"/>
    <cellStyle name="Normal 35" xfId="299"/>
    <cellStyle name="Normal 36" xfId="300"/>
    <cellStyle name="Normal 37" xfId="301"/>
    <cellStyle name="Normal 37 2" xfId="302"/>
    <cellStyle name="Normal 37 3" xfId="303"/>
    <cellStyle name="Normal 37 4" xfId="304"/>
    <cellStyle name="Normal 38" xfId="305"/>
    <cellStyle name="Normal 39" xfId="306"/>
    <cellStyle name="Normal 39 2" xfId="307"/>
    <cellStyle name="Normal 4" xfId="308"/>
    <cellStyle name="Normal 4 2" xfId="309"/>
    <cellStyle name="Normal 4 2 2" xfId="310"/>
    <cellStyle name="Normal 4 3" xfId="311"/>
    <cellStyle name="Normal 4 3 2" xfId="312"/>
    <cellStyle name="Normal 4 4" xfId="313"/>
    <cellStyle name="Normal 4 4 2" xfId="314"/>
    <cellStyle name="Normal 4 5" xfId="315"/>
    <cellStyle name="Normal 4 6" xfId="316"/>
    <cellStyle name="Normal 4 7" xfId="540"/>
    <cellStyle name="Normal 40" xfId="317"/>
    <cellStyle name="Normal 40 2" xfId="318"/>
    <cellStyle name="Normal 40 3" xfId="319"/>
    <cellStyle name="Normal 40 4" xfId="320"/>
    <cellStyle name="Normal 41" xfId="321"/>
    <cellStyle name="Normal 42" xfId="322"/>
    <cellStyle name="Normal 43" xfId="323"/>
    <cellStyle name="Normal 44" xfId="324"/>
    <cellStyle name="Normal 45" xfId="325"/>
    <cellStyle name="Normal 46" xfId="326"/>
    <cellStyle name="Normal 47" xfId="327"/>
    <cellStyle name="Normal 48" xfId="328"/>
    <cellStyle name="Normal 49" xfId="329"/>
    <cellStyle name="Normal 5" xfId="330"/>
    <cellStyle name="Normal 5 2" xfId="331"/>
    <cellStyle name="Normal 5 2 2" xfId="332"/>
    <cellStyle name="Normal 5 2 3" xfId="333"/>
    <cellStyle name="Normal 5 2 4" xfId="334"/>
    <cellStyle name="Normal 5 2 5" xfId="542"/>
    <cellStyle name="Normal 5 3" xfId="335"/>
    <cellStyle name="Normal 5 3 2" xfId="336"/>
    <cellStyle name="Normal 5 3 3" xfId="337"/>
    <cellStyle name="Normal 5 3 4" xfId="338"/>
    <cellStyle name="Normal 5 3 5" xfId="543"/>
    <cellStyle name="Normal 5 4" xfId="339"/>
    <cellStyle name="Normal 5 4 2" xfId="340"/>
    <cellStyle name="Normal 5 4 3" xfId="341"/>
    <cellStyle name="Normal 5 4 4" xfId="342"/>
    <cellStyle name="Normal 5 4 5" xfId="544"/>
    <cellStyle name="Normal 5 5" xfId="343"/>
    <cellStyle name="Normal 5 6" xfId="344"/>
    <cellStyle name="Normal 5 7" xfId="541"/>
    <cellStyle name="Normal 50" xfId="345"/>
    <cellStyle name="Normal 51" xfId="346"/>
    <cellStyle name="Normal 52" xfId="347"/>
    <cellStyle name="Normal 53" xfId="348"/>
    <cellStyle name="Normal 54" xfId="349"/>
    <cellStyle name="Normal 55" xfId="350"/>
    <cellStyle name="Normal 56" xfId="351"/>
    <cellStyle name="Normal 57" xfId="352"/>
    <cellStyle name="Normal 58" xfId="353"/>
    <cellStyle name="Normal 59" xfId="354"/>
    <cellStyle name="Normal 6" xfId="355"/>
    <cellStyle name="Normal 6 2" xfId="356"/>
    <cellStyle name="Normal 6 2 2" xfId="514"/>
    <cellStyle name="Normal 6 3" xfId="357"/>
    <cellStyle name="Normal 6 4" xfId="358"/>
    <cellStyle name="Normal 6 5" xfId="359"/>
    <cellStyle name="Normal 6 6" xfId="360"/>
    <cellStyle name="Normal 6 7" xfId="545"/>
    <cellStyle name="Normal 60" xfId="361"/>
    <cellStyle name="Normal 61" xfId="362"/>
    <cellStyle name="Normal 62" xfId="363"/>
    <cellStyle name="Normal 63" xfId="364"/>
    <cellStyle name="Normal 63 2" xfId="515"/>
    <cellStyle name="Normal 64" xfId="365"/>
    <cellStyle name="Normal 64 2" xfId="366"/>
    <cellStyle name="Normal 65" xfId="516"/>
    <cellStyle name="Normal 66" xfId="517"/>
    <cellStyle name="Normal 67" xfId="518"/>
    <cellStyle name="Normal 68" xfId="519"/>
    <cellStyle name="Normal 69" xfId="520"/>
    <cellStyle name="Normal 7" xfId="367"/>
    <cellStyle name="Normal 7 2" xfId="368"/>
    <cellStyle name="Normal 7 3" xfId="369"/>
    <cellStyle name="Normal 7 4" xfId="370"/>
    <cellStyle name="Normal 7 5" xfId="371"/>
    <cellStyle name="Normal 7 6" xfId="546"/>
    <cellStyle name="Normal 70" xfId="521"/>
    <cellStyle name="Normal 71" xfId="522"/>
    <cellStyle name="Normal 8" xfId="372"/>
    <cellStyle name="Normal 8 2" xfId="373"/>
    <cellStyle name="Normal 8 2 2" xfId="523"/>
    <cellStyle name="Normal 8 3" xfId="374"/>
    <cellStyle name="Normal 8 4" xfId="375"/>
    <cellStyle name="Normal 8 5" xfId="376"/>
    <cellStyle name="Normal 8 6" xfId="377"/>
    <cellStyle name="Normal 8 7" xfId="547"/>
    <cellStyle name="Normal 9" xfId="378"/>
    <cellStyle name="Normal 9 2" xfId="379"/>
    <cellStyle name="Normal 9 2 2" xfId="524"/>
    <cellStyle name="Normal 9 3" xfId="380"/>
    <cellStyle name="Normal 9 4" xfId="381"/>
    <cellStyle name="Normal 9 5" xfId="382"/>
    <cellStyle name="Normal 9 6" xfId="383"/>
    <cellStyle name="Normal 9 7" xfId="548"/>
    <cellStyle name="Normal_Aform4v2" xfId="457"/>
    <cellStyle name="Percent" xfId="2" builtinId="5"/>
    <cellStyle name="Percent 2" xfId="384"/>
    <cellStyle name="Percent 2 10" xfId="385"/>
    <cellStyle name="Percent 2 11" xfId="386"/>
    <cellStyle name="Percent 2 12" xfId="387"/>
    <cellStyle name="Percent 2 13" xfId="388"/>
    <cellStyle name="Percent 2 14" xfId="389"/>
    <cellStyle name="Percent 2 15" xfId="390"/>
    <cellStyle name="Percent 2 16" xfId="391"/>
    <cellStyle name="Percent 2 17" xfId="392"/>
    <cellStyle name="Percent 2 18" xfId="393"/>
    <cellStyle name="Percent 2 19" xfId="394"/>
    <cellStyle name="Percent 2 2" xfId="395"/>
    <cellStyle name="Percent 2 20" xfId="396"/>
    <cellStyle name="Percent 2 21" xfId="397"/>
    <cellStyle name="Percent 2 22" xfId="398"/>
    <cellStyle name="Percent 2 23" xfId="399"/>
    <cellStyle name="Percent 2 24" xfId="400"/>
    <cellStyle name="Percent 2 25" xfId="401"/>
    <cellStyle name="Percent 2 26" xfId="402"/>
    <cellStyle name="Percent 2 27" xfId="403"/>
    <cellStyle name="Percent 2 28" xfId="404"/>
    <cellStyle name="Percent 2 29" xfId="405"/>
    <cellStyle name="Percent 2 3" xfId="406"/>
    <cellStyle name="Percent 2 30" xfId="407"/>
    <cellStyle name="Percent 2 31" xfId="408"/>
    <cellStyle name="Percent 2 32" xfId="409"/>
    <cellStyle name="Percent 2 33" xfId="410"/>
    <cellStyle name="Percent 2 34" xfId="411"/>
    <cellStyle name="Percent 2 35" xfId="412"/>
    <cellStyle name="Percent 2 36" xfId="413"/>
    <cellStyle name="Percent 2 37" xfId="414"/>
    <cellStyle name="Percent 2 38" xfId="415"/>
    <cellStyle name="Percent 2 39" xfId="416"/>
    <cellStyle name="Percent 2 4" xfId="417"/>
    <cellStyle name="Percent 2 40" xfId="418"/>
    <cellStyle name="Percent 2 41" xfId="419"/>
    <cellStyle name="Percent 2 42" xfId="420"/>
    <cellStyle name="Percent 2 43" xfId="421"/>
    <cellStyle name="Percent 2 44" xfId="422"/>
    <cellStyle name="Percent 2 45" xfId="423"/>
    <cellStyle name="Percent 2 46" xfId="424"/>
    <cellStyle name="Percent 2 47" xfId="525"/>
    <cellStyle name="Percent 2 5" xfId="425"/>
    <cellStyle name="Percent 2 6" xfId="426"/>
    <cellStyle name="Percent 2 7" xfId="427"/>
    <cellStyle name="Percent 2 8" xfId="428"/>
    <cellStyle name="Percent 2 9" xfId="429"/>
    <cellStyle name="Percent 5" xfId="526"/>
    <cellStyle name="Percent 6" xfId="430"/>
    <cellStyle name="Percent 7" xfId="431"/>
    <cellStyle name="הדגשה1" xfId="475" builtinId="29" customBuiltin="1"/>
    <cellStyle name="הדגשה1 2" xfId="432"/>
    <cellStyle name="הדגשה2" xfId="479" builtinId="33" customBuiltin="1"/>
    <cellStyle name="הדגשה2 2" xfId="433"/>
    <cellStyle name="הדגשה3" xfId="483" builtinId="37" customBuiltin="1"/>
    <cellStyle name="הדגשה3 2" xfId="434"/>
    <cellStyle name="הדגשה4" xfId="487" builtinId="41" customBuiltin="1"/>
    <cellStyle name="הדגשה4 2" xfId="435"/>
    <cellStyle name="הדגשה5" xfId="491" builtinId="45" customBuiltin="1"/>
    <cellStyle name="הדגשה5 2" xfId="436"/>
    <cellStyle name="הדגשה6" xfId="495" builtinId="49" customBuiltin="1"/>
    <cellStyle name="הדגשה6 2" xfId="437"/>
    <cellStyle name="הערה" xfId="472" builtinId="10" customBuiltin="1"/>
    <cellStyle name="הערה 2" xfId="438"/>
    <cellStyle name="חישוב" xfId="468" builtinId="22" customBuiltin="1"/>
    <cellStyle name="חישוב 2" xfId="439"/>
    <cellStyle name="טוב" xfId="463" builtinId="26" customBuiltin="1"/>
    <cellStyle name="טוב 2" xfId="440"/>
    <cellStyle name="טקסט אזהרה" xfId="471" builtinId="11" customBuiltin="1"/>
    <cellStyle name="טקסט אזהרה 2" xfId="441"/>
    <cellStyle name="טקסט הסברי" xfId="473" builtinId="53" customBuiltin="1"/>
    <cellStyle name="טקסט הסברי 2" xfId="442"/>
    <cellStyle name="ינואר 2000" xfId="443"/>
    <cellStyle name="כותרת" xfId="458" builtinId="15" customBuiltin="1"/>
    <cellStyle name="כותרת 1" xfId="459" builtinId="16" customBuiltin="1"/>
    <cellStyle name="כותרת 1 2" xfId="444"/>
    <cellStyle name="כותרת 2" xfId="460" builtinId="17" customBuiltin="1"/>
    <cellStyle name="כותרת 2 2" xfId="445"/>
    <cellStyle name="כותרת 3" xfId="461" builtinId="18" customBuiltin="1"/>
    <cellStyle name="כותרת 3 2" xfId="446"/>
    <cellStyle name="כותרת 4" xfId="462" builtinId="19" customBuiltin="1"/>
    <cellStyle name="כותרת 4 2" xfId="447"/>
    <cellStyle name="כותרת 5" xfId="448"/>
    <cellStyle name="ניטראלי" xfId="465" builtinId="28" customBuiltin="1"/>
    <cellStyle name="ניטראלי 2" xfId="449"/>
    <cellStyle name="סה&quot;כ" xfId="474" builtinId="25" customBuiltin="1"/>
    <cellStyle name="סה&quot;כ 2" xfId="450"/>
    <cellStyle name="פלט" xfId="467" builtinId="21" customBuiltin="1"/>
    <cellStyle name="פלט 2" xfId="451"/>
    <cellStyle name="קלט" xfId="466" builtinId="20" customBuiltin="1"/>
    <cellStyle name="קלט 2" xfId="452"/>
    <cellStyle name="רע" xfId="464" builtinId="27" customBuiltin="1"/>
    <cellStyle name="רע 2" xfId="453"/>
    <cellStyle name="שעה: 13:36" xfId="454"/>
    <cellStyle name="תא מסומן" xfId="470" builtinId="23" customBuiltin="1"/>
    <cellStyle name="תא מסומן 2" xfId="455"/>
    <cellStyle name="תא מקושר" xfId="469" builtinId="24" customBuiltin="1"/>
    <cellStyle name="תא מקושר 2" xfId="4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niffiler\&#1506;&#1509;%20&#1505;&#1508;&#1512;&#1497;&#1493;&#1514;\&#1488;&#1490;&#1507;%20&#1499;&#1505;&#1508;&#1497;&#1501;%20&#1493;&#1502;&#1504;&#1492;&#1500;\&#1499;&#1505;&#1508;&#1497;&#1501;\&#1505;&#1508;&#1512;&#1497;&#1492;%20&#1502;&#1513;&#1493;&#1514;&#1508;&#1514;\Back%20Office\&#1491;&#1502;&#1497;%20&#1504;&#1497;&#1492;&#1493;&#1500;%20&#1511;&#1512;&#1504;&#1493;&#1514;%20&#1504;&#1488;&#1502;&#1504;&#1493;&#1514;%20&#1493;&#1514;.%20&#1505;&#1500;%20&#1495;&#1493;&#1500;\&#1491;&#1502;&#1497;%20&#1504;&#1497;&#1492;&#1493;&#1500;%202015\31.12.2015%20&#1495;&#1497;&#1513;&#1493;&#1489;%20&#1495;&#1491;&#1513;%20-%20&#1491;&#1502;&#1497;%20&#1504;&#1497;&#1492;&#1493;&#1500;%20&#1511;&#1512;&#1504;&#1493;&#1514;%20&#1493;&#1514;.%20&#1505;&#15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כל הניירות"/>
      <sheetName val="ניירות לפי חברה"/>
      <sheetName val="מנפיקים"/>
      <sheetName val="שווי ממוצע"/>
      <sheetName val="TER"/>
      <sheetName val="דמי הצלחה"/>
      <sheetName val="אחזקות1"/>
    </sheetNames>
    <sheetDataSet>
      <sheetData sheetId="0"/>
      <sheetData sheetId="1"/>
      <sheetData sheetId="2">
        <row r="2">
          <cell r="A2">
            <v>112243</v>
          </cell>
          <cell r="B2" t="str">
            <v>QQQ US</v>
          </cell>
          <cell r="C2" t="str">
            <v>POWERSHARES</v>
          </cell>
          <cell r="D2" t="str">
            <v>תעודות סל בחו"ל</v>
          </cell>
        </row>
        <row r="3">
          <cell r="A3">
            <v>115865</v>
          </cell>
          <cell r="B3" t="str">
            <v>EWJ US</v>
          </cell>
          <cell r="C3" t="str">
            <v>ISHARES</v>
          </cell>
          <cell r="D3" t="str">
            <v>תעודות סל בחו"ל</v>
          </cell>
        </row>
        <row r="4">
          <cell r="A4">
            <v>1056787</v>
          </cell>
          <cell r="B4" t="str">
            <v>spy - spdr</v>
          </cell>
          <cell r="C4" t="str">
            <v>State Street</v>
          </cell>
          <cell r="D4" t="str">
            <v>תעודות סל בחו"ל</v>
          </cell>
        </row>
        <row r="5">
          <cell r="A5">
            <v>1077486</v>
          </cell>
          <cell r="B5" t="str">
            <v>SX5EEX GY</v>
          </cell>
          <cell r="C5" t="str">
            <v>ISHARES</v>
          </cell>
          <cell r="D5" t="str">
            <v>תעודות סל בחו"ל</v>
          </cell>
        </row>
        <row r="6">
          <cell r="A6">
            <v>60019619</v>
          </cell>
          <cell r="B6" t="str">
            <v>EEM Ishares MSCI EMRG</v>
          </cell>
          <cell r="C6" t="str">
            <v>ISHARES</v>
          </cell>
          <cell r="D6" t="str">
            <v>תעודות סל בחו"ל</v>
          </cell>
        </row>
        <row r="7">
          <cell r="A7">
            <v>60033289</v>
          </cell>
          <cell r="B7" t="str">
            <v>EPP-US</v>
          </cell>
          <cell r="C7" t="str">
            <v>ISHARES</v>
          </cell>
          <cell r="D7" t="str">
            <v>תעודות סל בחו"ל</v>
          </cell>
        </row>
        <row r="8">
          <cell r="A8">
            <v>60052768</v>
          </cell>
          <cell r="B8" t="str">
            <v>VWO US</v>
          </cell>
          <cell r="C8" t="str">
            <v>Vanguard Group Inc</v>
          </cell>
          <cell r="D8" t="str">
            <v>תעודות סל בחו"ל</v>
          </cell>
        </row>
        <row r="9">
          <cell r="A9">
            <v>60055522</v>
          </cell>
          <cell r="B9" t="str">
            <v>ISF LN</v>
          </cell>
          <cell r="C9" t="str">
            <v>ISHARES</v>
          </cell>
          <cell r="D9" t="str">
            <v>תעודות סל בחו"ל</v>
          </cell>
        </row>
        <row r="10">
          <cell r="A10">
            <v>60062817</v>
          </cell>
          <cell r="B10" t="str">
            <v>VPL US</v>
          </cell>
          <cell r="C10" t="str">
            <v>Vanguard Group Inc</v>
          </cell>
          <cell r="D10" t="str">
            <v>תעודות סל בחו"ל</v>
          </cell>
        </row>
        <row r="11">
          <cell r="A11">
            <v>60094109</v>
          </cell>
          <cell r="B11" t="str">
            <v>IVV US</v>
          </cell>
          <cell r="C11" t="str">
            <v>ISHARES</v>
          </cell>
          <cell r="D11" t="str">
            <v>תעודות סל בחו"ל</v>
          </cell>
        </row>
        <row r="12">
          <cell r="A12">
            <v>60105723</v>
          </cell>
          <cell r="B12" t="str">
            <v>XMWD LN DB MXWO</v>
          </cell>
          <cell r="C12" t="str">
            <v>DEUTSCHE BANK</v>
          </cell>
          <cell r="D12" t="str">
            <v>תעודות סל בחו"ל</v>
          </cell>
        </row>
        <row r="13">
          <cell r="A13">
            <v>60124583</v>
          </cell>
          <cell r="B13" t="str">
            <v>VANGUARD HEALTH CARE ETF</v>
          </cell>
          <cell r="C13" t="str">
            <v>Vanguard Group Inc</v>
          </cell>
          <cell r="D13" t="str">
            <v>תעודות סל בחו"ל</v>
          </cell>
        </row>
        <row r="14">
          <cell r="A14">
            <v>60194230</v>
          </cell>
          <cell r="B14" t="str">
            <v>XMEU GR DB MSCI Europe</v>
          </cell>
          <cell r="C14" t="str">
            <v>DEUTSCHE BANK</v>
          </cell>
          <cell r="D14" t="str">
            <v>תעודות סל בחו"ל</v>
          </cell>
        </row>
        <row r="15">
          <cell r="A15">
            <v>60304722</v>
          </cell>
          <cell r="B15" t="str">
            <v>Source S&amp;P 500</v>
          </cell>
          <cell r="C15" t="str">
            <v>SOURCE MARKETS PLC</v>
          </cell>
          <cell r="D15" t="str">
            <v>תעודות סל בחו"ל</v>
          </cell>
        </row>
        <row r="16">
          <cell r="A16">
            <v>60317260</v>
          </cell>
          <cell r="B16" t="str">
            <v>XMMD DB ETF EM</v>
          </cell>
          <cell r="C16" t="str">
            <v>DEUTSCHE BANK</v>
          </cell>
          <cell r="D16" t="str">
            <v>תעודות סל בחו"ל</v>
          </cell>
        </row>
        <row r="17">
          <cell r="A17">
            <v>60350030</v>
          </cell>
          <cell r="B17" t="str">
            <v>VUKE LN</v>
          </cell>
          <cell r="C17" t="str">
            <v>Vanguard Group Inc</v>
          </cell>
          <cell r="D17" t="str">
            <v>תעודות סל בחו"ל</v>
          </cell>
        </row>
        <row r="18">
          <cell r="A18">
            <v>60366325</v>
          </cell>
          <cell r="B18" t="str">
            <v>Ishares MSCI World IWDA LN</v>
          </cell>
          <cell r="C18" t="str">
            <v>ISHARES</v>
          </cell>
          <cell r="D18" t="str">
            <v>תעודות סל בחו"ל</v>
          </cell>
        </row>
        <row r="19">
          <cell r="A19">
            <v>60372935</v>
          </cell>
          <cell r="B19" t="str">
            <v>DB MSCI World XDWD LN</v>
          </cell>
          <cell r="C19" t="str">
            <v>DEUTSCHE BANK</v>
          </cell>
          <cell r="D19" t="str">
            <v>תעודות סל בחו"ל</v>
          </cell>
        </row>
        <row r="20">
          <cell r="A20">
            <v>60374683</v>
          </cell>
          <cell r="B20" t="str">
            <v>HEWJ US</v>
          </cell>
          <cell r="C20" t="str">
            <v>ISHARES</v>
          </cell>
          <cell r="D20" t="str">
            <v>תעודות סל בחו"ל</v>
          </cell>
        </row>
        <row r="21">
          <cell r="A21">
            <v>60382389</v>
          </cell>
          <cell r="B21" t="str">
            <v>SDHY CORPORATE BOND</v>
          </cell>
          <cell r="C21" t="str">
            <v>ISHARES</v>
          </cell>
          <cell r="D21" t="str">
            <v>תע.סל בחו"ל על אג"ח חו"ל סחיר</v>
          </cell>
        </row>
        <row r="22">
          <cell r="A22">
            <v>60382975</v>
          </cell>
          <cell r="B22" t="str">
            <v>NORDEA 1 NTH AM H.YIELD</v>
          </cell>
          <cell r="C22" t="str">
            <v>NORDEA  INVESTING FUNDS</v>
          </cell>
          <cell r="D22" t="str">
            <v>ק.נאמ בחו"ל מ.תיק א.ק.ס ד.נמוך</v>
          </cell>
        </row>
        <row r="23">
          <cell r="A23">
            <v>60393402</v>
          </cell>
          <cell r="B23" t="str">
            <v>CEU FP</v>
          </cell>
          <cell r="C23" t="str">
            <v>AMUNDI INVT SOLUTIONS</v>
          </cell>
          <cell r="D23" t="str">
            <v>תעודות סל בחו"ל</v>
          </cell>
        </row>
        <row r="24">
          <cell r="A24">
            <v>60604105</v>
          </cell>
          <cell r="B24" t="str">
            <v>VOO US</v>
          </cell>
          <cell r="C24" t="str">
            <v>Vanguard Group Inc</v>
          </cell>
          <cell r="D24" t="str">
            <v>תעודות סל בחו"ל</v>
          </cell>
        </row>
        <row r="25">
          <cell r="A25">
            <v>70128913</v>
          </cell>
          <cell r="B25" t="str">
            <v>DB PLATINUM CROCI GB DV-I1CU</v>
          </cell>
          <cell r="C25" t="str">
            <v>DEUTSCHE BANK</v>
          </cell>
          <cell r="D25" t="str">
            <v>קרנות נאמנות חו"ל</v>
          </cell>
        </row>
        <row r="26">
          <cell r="A26">
            <v>70139654</v>
          </cell>
          <cell r="B26" t="str">
            <v>Alken European Opportunities</v>
          </cell>
          <cell r="C26" t="str">
            <v>Alken</v>
          </cell>
          <cell r="D26" t="str">
            <v>קרנות נאמנות חו"ל</v>
          </cell>
        </row>
        <row r="27">
          <cell r="A27">
            <v>70158308</v>
          </cell>
          <cell r="B27" t="str">
            <v>JPNY FP AMUNDI NIKKEI 400</v>
          </cell>
          <cell r="C27" t="str">
            <v>AMUNDI INVT SOLUTIONS</v>
          </cell>
          <cell r="D27" t="str">
            <v>תעודות סל בחו"ל</v>
          </cell>
        </row>
        <row r="28">
          <cell r="A28">
            <v>70159108</v>
          </cell>
          <cell r="B28" t="str">
            <v>NORDEA 1 NTH AM H.YIELD</v>
          </cell>
          <cell r="C28" t="str">
            <v>NORDEA  INVESTING FUNDS</v>
          </cell>
          <cell r="D28" t="str">
            <v>ק.נאמ בחו"ל מ.תיק א.ק.ס ד.נמוך</v>
          </cell>
        </row>
        <row r="29">
          <cell r="A29">
            <v>70167416</v>
          </cell>
          <cell r="B29" t="str">
            <v>XMMD DB ETF EM</v>
          </cell>
          <cell r="C29" t="str">
            <v>DEUTSCHE BANK</v>
          </cell>
          <cell r="D29" t="str">
            <v>תעודות סל בחו"ל</v>
          </cell>
        </row>
        <row r="30">
          <cell r="A30">
            <v>70167465</v>
          </cell>
          <cell r="B30" t="str">
            <v>XMEU GR DB MSCI Europe</v>
          </cell>
          <cell r="C30" t="str">
            <v>DEUTSCHE BANK</v>
          </cell>
          <cell r="D30" t="str">
            <v>תעודות סל בחו"ל</v>
          </cell>
        </row>
        <row r="31">
          <cell r="A31">
            <v>70169990</v>
          </cell>
          <cell r="B31" t="str">
            <v>Source MSCI Europe</v>
          </cell>
          <cell r="C31" t="str">
            <v>SOURCE MARKETS PLC</v>
          </cell>
          <cell r="D31" t="str">
            <v>תעודות סל בחו"ל</v>
          </cell>
        </row>
        <row r="32">
          <cell r="A32">
            <v>70170006</v>
          </cell>
          <cell r="B32" t="str">
            <v>Source S&amp;P 500</v>
          </cell>
          <cell r="C32" t="str">
            <v>SOURCE MARKETS PLC</v>
          </cell>
          <cell r="D32" t="str">
            <v>תעודות סל בחו"ל</v>
          </cell>
        </row>
        <row r="33">
          <cell r="A33">
            <v>70174701</v>
          </cell>
          <cell r="B33" t="str">
            <v>XPXD LN DB Pacific Ex- Japan</v>
          </cell>
          <cell r="C33" t="str">
            <v>DEUTSCHE BANK</v>
          </cell>
          <cell r="D33" t="str">
            <v>תעודות סל בחו"ל</v>
          </cell>
        </row>
        <row r="34">
          <cell r="A34">
            <v>70175328</v>
          </cell>
          <cell r="B34" t="str">
            <v>DB MSCI World XDWD LN</v>
          </cell>
          <cell r="C34" t="str">
            <v>DEUTSCHE BANK</v>
          </cell>
          <cell r="D34" t="str">
            <v>תעודות סל בחו"ל</v>
          </cell>
        </row>
        <row r="35">
          <cell r="A35">
            <v>70177035</v>
          </cell>
          <cell r="B35" t="str">
            <v>Newton Asia Pacific</v>
          </cell>
          <cell r="C35" t="str">
            <v>BNY Melllon</v>
          </cell>
          <cell r="D35" t="str">
            <v>קרנות נאמנות חו"ל</v>
          </cell>
        </row>
        <row r="36">
          <cell r="A36">
            <v>70185137</v>
          </cell>
          <cell r="B36" t="str">
            <v>MXWO LN</v>
          </cell>
          <cell r="C36" t="str">
            <v>SOURCE MARKETS PLC</v>
          </cell>
          <cell r="D36" t="str">
            <v>תעודות סל בחו"ל</v>
          </cell>
        </row>
        <row r="37">
          <cell r="A37">
            <v>70187240</v>
          </cell>
          <cell r="B37" t="str">
            <v>1321 JP NOMURA NIKKEI 225</v>
          </cell>
          <cell r="C37" t="str">
            <v>Nomura</v>
          </cell>
          <cell r="D37" t="str">
            <v>תעודות סל בחו"ל</v>
          </cell>
        </row>
        <row r="38">
          <cell r="A38">
            <v>70191309</v>
          </cell>
          <cell r="B38" t="str">
            <v>Ishares MSCI World IWDA LN</v>
          </cell>
          <cell r="C38" t="str">
            <v>ISHARES</v>
          </cell>
          <cell r="D38" t="str">
            <v>תעודות סל בחו"ל</v>
          </cell>
        </row>
        <row r="39">
          <cell r="A39">
            <v>70208830</v>
          </cell>
          <cell r="B39" t="str">
            <v>DB Platinum Croci US</v>
          </cell>
          <cell r="C39" t="str">
            <v>DEUTSCHE BANK</v>
          </cell>
          <cell r="D39" t="str">
            <v>קרנות נאמנות חו"ל</v>
          </cell>
        </row>
        <row r="40">
          <cell r="A40">
            <v>70209978</v>
          </cell>
          <cell r="B40" t="str">
            <v>ABERDEEN GL EMMKT EQTY I2</v>
          </cell>
          <cell r="C40" t="str">
            <v>Aberdeen Asset Management</v>
          </cell>
          <cell r="D40" t="str">
            <v>קרנות נאמנות חו"ל</v>
          </cell>
        </row>
        <row r="41">
          <cell r="A41">
            <v>70211073</v>
          </cell>
          <cell r="B41" t="str">
            <v>Sands Capital US Growth</v>
          </cell>
          <cell r="C41" t="str">
            <v>Sands Capital</v>
          </cell>
          <cell r="D41" t="str">
            <v>קרנות נאמנות חו"ל</v>
          </cell>
        </row>
        <row r="42">
          <cell r="A42">
            <v>70239959</v>
          </cell>
          <cell r="B42" t="str">
            <v>THREADNEEDLE EUROPE SELECT</v>
          </cell>
          <cell r="C42" t="str">
            <v>Threadneedle</v>
          </cell>
          <cell r="D42" t="str">
            <v>קרנות נאמנות חו"ל</v>
          </cell>
        </row>
        <row r="43">
          <cell r="A43">
            <v>70295852</v>
          </cell>
          <cell r="B43" t="str">
            <v>Credit Suisse Global FI</v>
          </cell>
          <cell r="C43" t="str">
            <v>Credit Suisse</v>
          </cell>
          <cell r="D43" t="str">
            <v xml:space="preserve">קרן נאמנות חו"ל ל.סחיר אג"ח </v>
          </cell>
        </row>
        <row r="44">
          <cell r="A44">
            <v>70306113</v>
          </cell>
          <cell r="B44" t="str">
            <v>SPARX Japan</v>
          </cell>
          <cell r="C44" t="str">
            <v>Sparx</v>
          </cell>
          <cell r="D44" t="str">
            <v>קרנות נאמנות חו"ל</v>
          </cell>
        </row>
        <row r="45">
          <cell r="A45">
            <v>70307723</v>
          </cell>
          <cell r="B45" t="str">
            <v>Threadneedle US HY</v>
          </cell>
          <cell r="C45" t="str">
            <v>Threadneedle</v>
          </cell>
          <cell r="D45" t="str">
            <v>ק.נאמ בחו"ל מ.תיק א.ק.ס ד.נמוך</v>
          </cell>
        </row>
        <row r="46">
          <cell r="A46">
            <v>70324124</v>
          </cell>
          <cell r="B46" t="str">
            <v>EEM Ishares MSCI EMRG</v>
          </cell>
          <cell r="C46" t="str">
            <v>ISHARES</v>
          </cell>
          <cell r="D46" t="str">
            <v>תעודות סל בחו"ל</v>
          </cell>
        </row>
        <row r="47">
          <cell r="A47">
            <v>70328455</v>
          </cell>
          <cell r="B47" t="str">
            <v>Pimco US Fundamental</v>
          </cell>
          <cell r="C47" t="str">
            <v>PIMCO</v>
          </cell>
          <cell r="D47" t="str">
            <v>קרנות נאמנות חו"ל</v>
          </cell>
        </row>
        <row r="48">
          <cell r="A48">
            <v>70334206</v>
          </cell>
          <cell r="B48" t="str">
            <v>Pictet Pacific Ex Japan Index</v>
          </cell>
          <cell r="C48" t="str">
            <v>PICTET FUNDS EUROPE SA</v>
          </cell>
          <cell r="D48" t="str">
            <v>קרנות נאמנות חו"ל</v>
          </cell>
        </row>
        <row r="49">
          <cell r="A49">
            <v>70334644</v>
          </cell>
          <cell r="B49" t="str">
            <v>DB PLATINUM CROCI SECTOR-I2C</v>
          </cell>
          <cell r="C49" t="str">
            <v>DEUTSCHE BANK</v>
          </cell>
          <cell r="D49" t="str">
            <v>קרנות נאמנות חו"ל</v>
          </cell>
        </row>
        <row r="50">
          <cell r="A50">
            <v>70334719</v>
          </cell>
          <cell r="B50" t="str">
            <v>ACS GLOBAL EQUITY FUNDS</v>
          </cell>
          <cell r="C50" t="str">
            <v>Heptagon  Capital LLP</v>
          </cell>
          <cell r="D50" t="str">
            <v>קרנות נאמנות חו"ל</v>
          </cell>
        </row>
        <row r="51">
          <cell r="A51">
            <v>70338959</v>
          </cell>
          <cell r="B51" t="str">
            <v>XMJD LN DB MSCI Japan</v>
          </cell>
          <cell r="C51" t="str">
            <v>DEUTSCHE BANK</v>
          </cell>
          <cell r="D51" t="str">
            <v>תעודות סל בחו"ל</v>
          </cell>
        </row>
        <row r="52">
          <cell r="A52">
            <v>70350475</v>
          </cell>
          <cell r="B52" t="str">
            <v>PIMCO LUX TR USD</v>
          </cell>
          <cell r="C52" t="str">
            <v>PIMCO</v>
          </cell>
          <cell r="D52" t="str">
            <v xml:space="preserve">קרן נאמנות חו"ל ל.סחיר אג"ח </v>
          </cell>
        </row>
        <row r="53">
          <cell r="A53">
            <v>70351192</v>
          </cell>
          <cell r="B53" t="str">
            <v>JPM HGH  USSTEEP-C</v>
          </cell>
          <cell r="C53" t="str">
            <v>JPM Asset Management</v>
          </cell>
          <cell r="D53" t="str">
            <v>קרנות נאמנות חו"ל</v>
          </cell>
        </row>
        <row r="54">
          <cell r="A54">
            <v>70351317</v>
          </cell>
          <cell r="B54" t="str">
            <v>Yacktman US</v>
          </cell>
          <cell r="C54" t="str">
            <v>Heptagon  Capital LLP</v>
          </cell>
          <cell r="D54" t="str">
            <v>קרנות נאמנות חו"ל</v>
          </cell>
        </row>
        <row r="55">
          <cell r="A55">
            <v>70361258</v>
          </cell>
          <cell r="B55" t="str">
            <v>AUEM FP AMUNDI MSCI EME</v>
          </cell>
          <cell r="C55" t="str">
            <v>AMUNDI INVT SOLUTIONS</v>
          </cell>
          <cell r="D55" t="str">
            <v>תעודות סל בחו"ל</v>
          </cell>
        </row>
        <row r="56">
          <cell r="A56">
            <v>70379243</v>
          </cell>
          <cell r="B56" t="str">
            <v>XD9U LN DB MSCI US</v>
          </cell>
          <cell r="C56" t="str">
            <v>DEUTSCHE BANK</v>
          </cell>
          <cell r="D56" t="str">
            <v>תעודות סל בחו"ל</v>
          </cell>
        </row>
        <row r="57">
          <cell r="A57">
            <v>70388947</v>
          </cell>
          <cell r="B57" t="str">
            <v>Sphera Healthcare</v>
          </cell>
          <cell r="C57" t="str">
            <v>SPHERA</v>
          </cell>
          <cell r="D57" t="str">
            <v>קרנות נאמנות חו"ל</v>
          </cell>
        </row>
        <row r="58">
          <cell r="A58">
            <v>70403514</v>
          </cell>
          <cell r="B58" t="str">
            <v>GVF FCP</v>
          </cell>
          <cell r="C58" t="str">
            <v>Edmond de Rothschild</v>
          </cell>
          <cell r="D58" t="str">
            <v>קרנות נאמנות חו"ל</v>
          </cell>
        </row>
        <row r="59">
          <cell r="A59">
            <v>70418702</v>
          </cell>
          <cell r="B59" t="str">
            <v>CUK LN Amundi MSCI UK</v>
          </cell>
          <cell r="C59" t="str">
            <v>AMUNDI INVT SOLUTIONS</v>
          </cell>
          <cell r="D59" t="str">
            <v>תעודות סל בחו"ל</v>
          </cell>
        </row>
        <row r="60">
          <cell r="A60">
            <v>70420294</v>
          </cell>
          <cell r="B60" t="str">
            <v>EWJ US</v>
          </cell>
          <cell r="C60" t="str">
            <v>ISHARES</v>
          </cell>
          <cell r="D60" t="str">
            <v>תעודות סל בחו"ל</v>
          </cell>
        </row>
        <row r="61">
          <cell r="A61">
            <v>70421995</v>
          </cell>
          <cell r="B61" t="str">
            <v>spy - spdr</v>
          </cell>
          <cell r="C61" t="str">
            <v>State Street</v>
          </cell>
          <cell r="D61" t="str">
            <v>תעודות סל בחו"ל</v>
          </cell>
        </row>
        <row r="62">
          <cell r="A62">
            <v>70440573</v>
          </cell>
          <cell r="B62" t="str">
            <v>VNQ REIT</v>
          </cell>
          <cell r="C62" t="str">
            <v>Vanguard Group Inc</v>
          </cell>
          <cell r="D62" t="str">
            <v>ת.סל בחו"ל יעוד נדל"ן סחיר</v>
          </cell>
        </row>
        <row r="63">
          <cell r="A63">
            <v>70445044</v>
          </cell>
          <cell r="B63" t="str">
            <v>QQQ US</v>
          </cell>
          <cell r="C63" t="str">
            <v>POWERSHARES</v>
          </cell>
          <cell r="D63" t="str">
            <v>תעודות סל בחו"ל</v>
          </cell>
        </row>
        <row r="64">
          <cell r="A64">
            <v>70446455</v>
          </cell>
          <cell r="B64" t="str">
            <v>FINANC SPDT-XLF</v>
          </cell>
          <cell r="C64" t="str">
            <v>State Street</v>
          </cell>
          <cell r="D64" t="str">
            <v>תעודות סל בחו"ל</v>
          </cell>
        </row>
        <row r="65">
          <cell r="A65">
            <v>70476254</v>
          </cell>
          <cell r="B65" t="str">
            <v>GSAM SICAV EM.MARKET DEBT</v>
          </cell>
          <cell r="C65" t="str">
            <v>GOLDMAN SACHS FUNDS SICAV</v>
          </cell>
          <cell r="D65" t="str">
            <v xml:space="preserve">ק.נאמ חו"ל ל.ס אג"ח דרוג נמוך </v>
          </cell>
        </row>
        <row r="66">
          <cell r="A66">
            <v>70478649</v>
          </cell>
          <cell r="B66" t="str">
            <v>JPM STEEP US</v>
          </cell>
          <cell r="C66" t="str">
            <v>JPM Asset Management</v>
          </cell>
          <cell r="D66" t="str">
            <v>קרנות נאמנות חו"ל</v>
          </cell>
        </row>
        <row r="67">
          <cell r="A67">
            <v>70497649</v>
          </cell>
          <cell r="B67" t="str">
            <v>CMU FP Amundi Europe EMU</v>
          </cell>
          <cell r="C67" t="str">
            <v>AMUNDI INVT SOLUTIONS</v>
          </cell>
          <cell r="D67" t="str">
            <v>תעודות סל בחו"ל</v>
          </cell>
        </row>
        <row r="68">
          <cell r="A68">
            <v>70499488</v>
          </cell>
          <cell r="B68" t="str">
            <v>THEAM GURU EUROPE</v>
          </cell>
          <cell r="C68" t="str">
            <v>THEAM BNP</v>
          </cell>
          <cell r="D68" t="str">
            <v>קרנות נאמנות חו"ל</v>
          </cell>
        </row>
        <row r="69">
          <cell r="A69">
            <v>70513213</v>
          </cell>
          <cell r="B69" t="str">
            <v>Oppenheimer Emerging Markets</v>
          </cell>
          <cell r="C69" t="str">
            <v>Heptagon  Capital LLP</v>
          </cell>
          <cell r="D69" t="str">
            <v>קרנות נאמנות חו"ל</v>
          </cell>
        </row>
        <row r="70">
          <cell r="A70">
            <v>70515937</v>
          </cell>
          <cell r="B70" t="str">
            <v>Allianz Europe Growth RCMEWTE LX</v>
          </cell>
          <cell r="C70" t="str">
            <v>Allianz</v>
          </cell>
          <cell r="D70" t="str">
            <v>קרנות נאמנות חו"ל</v>
          </cell>
        </row>
        <row r="71">
          <cell r="A71">
            <v>70520739</v>
          </cell>
          <cell r="B71" t="str">
            <v>Pictet Global Megatrend Z CLASS</v>
          </cell>
          <cell r="C71" t="str">
            <v>PICTET FUNDS EUROPE SA</v>
          </cell>
          <cell r="D71" t="str">
            <v>קרנות נאמנות חו"ל</v>
          </cell>
        </row>
        <row r="72">
          <cell r="A72">
            <v>70523675</v>
          </cell>
          <cell r="B72" t="str">
            <v>Pictet Japan Opportunities Z</v>
          </cell>
          <cell r="C72" t="str">
            <v>PICTET FUNDS EUROPE SA</v>
          </cell>
          <cell r="D72" t="str">
            <v>קרנות נאמנות חו"ל</v>
          </cell>
        </row>
        <row r="73">
          <cell r="A73">
            <v>70557822</v>
          </cell>
          <cell r="B73" t="str">
            <v>Investec UK Alpha</v>
          </cell>
          <cell r="C73" t="str">
            <v>Investec</v>
          </cell>
          <cell r="D73" t="str">
            <v>קרנות נאמנות חו"ל</v>
          </cell>
        </row>
        <row r="74">
          <cell r="A74">
            <v>70581780</v>
          </cell>
          <cell r="B74" t="str">
            <v>Oppenheimer Global Value</v>
          </cell>
          <cell r="C74" t="str">
            <v>Heptagon  Capital LLP</v>
          </cell>
          <cell r="D74" t="str">
            <v>קרנות נאמנות חו"ל</v>
          </cell>
        </row>
        <row r="75">
          <cell r="A75">
            <v>70621230</v>
          </cell>
          <cell r="B75" t="str">
            <v>Artemis Global Income</v>
          </cell>
          <cell r="C75" t="str">
            <v>ARTEMIS</v>
          </cell>
          <cell r="D75" t="str">
            <v>קרנות נאמנות חו"ל</v>
          </cell>
        </row>
        <row r="76">
          <cell r="A76">
            <v>70648035</v>
          </cell>
          <cell r="B76" t="str">
            <v>ITB Home Construction</v>
          </cell>
          <cell r="C76" t="str">
            <v>ISHARES</v>
          </cell>
          <cell r="D76" t="str">
            <v>תעודות סל בחו"ל</v>
          </cell>
        </row>
        <row r="77">
          <cell r="A77">
            <v>70668959</v>
          </cell>
          <cell r="B77" t="str">
            <v>ABERDEEN GL- JAPAN</v>
          </cell>
          <cell r="C77" t="str">
            <v>Aberdeen Asset Management</v>
          </cell>
          <cell r="D77" t="str">
            <v>קרנות נאמנות חו"ל</v>
          </cell>
        </row>
        <row r="78">
          <cell r="A78">
            <v>70701784</v>
          </cell>
          <cell r="B78" t="str">
            <v>JUP EURO SP SITS</v>
          </cell>
          <cell r="C78" t="str">
            <v>Jupiter</v>
          </cell>
          <cell r="D78" t="str">
            <v>קרנות נאמנות חו"ל</v>
          </cell>
        </row>
        <row r="79">
          <cell r="A79">
            <v>70717939</v>
          </cell>
          <cell r="B79" t="str">
            <v>Reyl EM</v>
          </cell>
          <cell r="C79" t="str">
            <v>Reyl</v>
          </cell>
          <cell r="D79" t="str">
            <v>קרנות נאמנות חו"ל</v>
          </cell>
        </row>
        <row r="80">
          <cell r="A80">
            <v>70738901</v>
          </cell>
          <cell r="B80" t="str">
            <v>EDRAM ESF FCP</v>
          </cell>
          <cell r="C80" t="str">
            <v>Edmond de Rothschild</v>
          </cell>
          <cell r="D80" t="str">
            <v>קרנות נאמנות חו"ל</v>
          </cell>
        </row>
        <row r="81">
          <cell r="A81">
            <v>70771472</v>
          </cell>
          <cell r="B81" t="str">
            <v>AASU LN Amundi Asia Emerging</v>
          </cell>
          <cell r="C81" t="str">
            <v>AMUNDI INVT SOLUTIONS</v>
          </cell>
          <cell r="D81" t="str">
            <v>תעודות סל בחו"ל</v>
          </cell>
        </row>
        <row r="82">
          <cell r="A82">
            <v>70813621</v>
          </cell>
          <cell r="B82" t="str">
            <v>EDR GLOBAL VALUE LUX</v>
          </cell>
          <cell r="C82" t="str">
            <v>Edmond de Rothschild</v>
          </cell>
          <cell r="D82" t="str">
            <v>קרנות נאמנות חו"ל</v>
          </cell>
        </row>
        <row r="83">
          <cell r="A83">
            <v>70815220</v>
          </cell>
          <cell r="B83" t="str">
            <v>SPDR EUROPE Cons Disc</v>
          </cell>
          <cell r="C83" t="str">
            <v>State Street</v>
          </cell>
          <cell r="D83" t="str">
            <v>תעודות סל בחו"ל</v>
          </cell>
        </row>
        <row r="84">
          <cell r="A84">
            <v>70873849</v>
          </cell>
          <cell r="B84" t="str">
            <v>Nicholas US Fund</v>
          </cell>
          <cell r="C84" t="str">
            <v>Nicholas</v>
          </cell>
          <cell r="D84" t="str">
            <v>קרנות נאמנות חו"ל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rightToLeft="1" workbookViewId="0"/>
  </sheetViews>
  <sheetFormatPr defaultRowHeight="14.25" x14ac:dyDescent="0.2"/>
  <cols>
    <col min="2" max="2" width="43.625" customWidth="1"/>
    <col min="3" max="3" width="18.125" hidden="1" customWidth="1"/>
    <col min="4" max="4" width="18.125" customWidth="1"/>
  </cols>
  <sheetData>
    <row r="1" spans="1:4" ht="15" x14ac:dyDescent="0.25">
      <c r="A1" s="18" t="s">
        <v>71</v>
      </c>
      <c r="C1" s="17"/>
    </row>
    <row r="2" spans="1:4" ht="15" x14ac:dyDescent="0.25">
      <c r="B2" s="1" t="s">
        <v>72</v>
      </c>
    </row>
    <row r="4" spans="1:4" ht="15" x14ac:dyDescent="0.2">
      <c r="B4" s="4"/>
      <c r="C4" s="10" t="s">
        <v>65</v>
      </c>
      <c r="D4" s="10" t="s">
        <v>65</v>
      </c>
    </row>
    <row r="5" spans="1:4" ht="15" x14ac:dyDescent="0.25">
      <c r="B5" s="14" t="s">
        <v>66</v>
      </c>
      <c r="C5" s="9"/>
      <c r="D5" s="9"/>
    </row>
    <row r="6" spans="1:4" x14ac:dyDescent="0.2">
      <c r="B6" s="7" t="s">
        <v>0</v>
      </c>
      <c r="C6" s="9"/>
      <c r="D6" s="9"/>
    </row>
    <row r="7" spans="1:4" x14ac:dyDescent="0.2">
      <c r="B7" s="7" t="s">
        <v>1</v>
      </c>
      <c r="C7" s="15">
        <f>'נספח 2'!C13</f>
        <v>469.88147907854966</v>
      </c>
      <c r="D7" s="15">
        <f>'נספח 2'!D13</f>
        <v>470</v>
      </c>
    </row>
    <row r="8" spans="1:4" x14ac:dyDescent="0.2">
      <c r="B8" s="7"/>
      <c r="C8" s="9"/>
      <c r="D8" s="9"/>
    </row>
    <row r="9" spans="1:4" ht="15" x14ac:dyDescent="0.25">
      <c r="B9" s="14" t="s">
        <v>67</v>
      </c>
      <c r="C9" s="9"/>
      <c r="D9" s="9"/>
    </row>
    <row r="10" spans="1:4" x14ac:dyDescent="0.2">
      <c r="B10" s="7" t="s">
        <v>2</v>
      </c>
      <c r="C10" s="9"/>
      <c r="D10" s="9"/>
    </row>
    <row r="11" spans="1:4" x14ac:dyDescent="0.2">
      <c r="B11" s="7" t="s">
        <v>3</v>
      </c>
      <c r="C11" s="15">
        <f>'נספח 2'!C20</f>
        <v>34.164319999999996</v>
      </c>
      <c r="D11" s="15">
        <f>'נספח 2'!D20</f>
        <v>34</v>
      </c>
    </row>
    <row r="12" spans="1:4" x14ac:dyDescent="0.2">
      <c r="B12" s="7"/>
      <c r="C12" s="9"/>
      <c r="D12" s="9"/>
    </row>
    <row r="13" spans="1:4" ht="15" x14ac:dyDescent="0.25">
      <c r="B13" s="14" t="s">
        <v>68</v>
      </c>
      <c r="C13" s="9"/>
      <c r="D13" s="9"/>
    </row>
    <row r="14" spans="1:4" ht="25.5" x14ac:dyDescent="0.2">
      <c r="B14" s="7" t="s">
        <v>4</v>
      </c>
      <c r="C14" s="15">
        <f>'נספח 2'!C23</f>
        <v>5.2999999999999999E-2</v>
      </c>
      <c r="D14" s="15">
        <f>'נספח 2'!D23</f>
        <v>0</v>
      </c>
    </row>
    <row r="15" spans="1:4" x14ac:dyDescent="0.2">
      <c r="B15" s="8" t="s">
        <v>5</v>
      </c>
      <c r="C15" s="9"/>
      <c r="D15" s="9"/>
    </row>
    <row r="16" spans="1:4" x14ac:dyDescent="0.2">
      <c r="B16" s="7" t="s">
        <v>6</v>
      </c>
      <c r="C16" s="9"/>
      <c r="D16" s="9"/>
    </row>
    <row r="17" spans="2:6" x14ac:dyDescent="0.2">
      <c r="B17" s="7"/>
      <c r="C17" s="9"/>
      <c r="D17" s="9"/>
    </row>
    <row r="18" spans="2:6" ht="15" x14ac:dyDescent="0.25">
      <c r="B18" s="14" t="s">
        <v>69</v>
      </c>
      <c r="C18" s="9"/>
      <c r="D18" s="9"/>
    </row>
    <row r="19" spans="2:6" x14ac:dyDescent="0.2">
      <c r="B19" s="7" t="s">
        <v>7</v>
      </c>
      <c r="C19" s="9"/>
      <c r="D19" s="9"/>
    </row>
    <row r="20" spans="2:6" x14ac:dyDescent="0.2">
      <c r="B20" s="7" t="s">
        <v>8</v>
      </c>
      <c r="C20" s="9"/>
      <c r="D20" s="9"/>
    </row>
    <row r="21" spans="2:6" x14ac:dyDescent="0.2">
      <c r="B21" s="7" t="s">
        <v>9</v>
      </c>
      <c r="C21" s="9"/>
      <c r="D21" s="9"/>
    </row>
    <row r="22" spans="2:6" x14ac:dyDescent="0.2">
      <c r="B22" s="7" t="s">
        <v>10</v>
      </c>
      <c r="C22" s="9"/>
      <c r="D22" s="9"/>
    </row>
    <row r="23" spans="2:6" x14ac:dyDescent="0.2">
      <c r="B23" s="7" t="s">
        <v>11</v>
      </c>
      <c r="C23" s="15">
        <f>'נספח 3'!C22</f>
        <v>6.5297791473862983</v>
      </c>
      <c r="D23" s="15">
        <f>'נספח 3'!D22</f>
        <v>7</v>
      </c>
      <c r="F23" s="2"/>
    </row>
    <row r="24" spans="2:6" x14ac:dyDescent="0.2">
      <c r="B24" s="7" t="s">
        <v>12</v>
      </c>
      <c r="C24" s="15">
        <f>SUM('נספח 3'!C24:C29)</f>
        <v>440.05145829089264</v>
      </c>
      <c r="D24" s="15">
        <f>SUM('נספח 3'!D24:D29)</f>
        <v>441</v>
      </c>
      <c r="F24" s="2"/>
    </row>
    <row r="25" spans="2:6" x14ac:dyDescent="0.2">
      <c r="B25" s="7" t="s">
        <v>13</v>
      </c>
      <c r="C25" s="9"/>
      <c r="D25" s="9"/>
      <c r="F25" s="2"/>
    </row>
    <row r="26" spans="2:6" x14ac:dyDescent="0.2">
      <c r="B26" s="7" t="s">
        <v>14</v>
      </c>
      <c r="C26" s="15">
        <f>'נספח 3'!C17</f>
        <v>51.683833108916268</v>
      </c>
      <c r="D26" s="15">
        <f>'נספח 3'!D17</f>
        <v>52</v>
      </c>
      <c r="F26" s="2"/>
    </row>
    <row r="27" spans="2:6" x14ac:dyDescent="0.2">
      <c r="B27" s="7"/>
      <c r="C27" s="9"/>
      <c r="D27" s="9"/>
      <c r="F27" s="2"/>
    </row>
    <row r="28" spans="2:6" ht="15" x14ac:dyDescent="0.25">
      <c r="B28" s="14" t="s">
        <v>70</v>
      </c>
      <c r="C28" s="9"/>
      <c r="D28" s="9"/>
    </row>
    <row r="29" spans="2:6" x14ac:dyDescent="0.2">
      <c r="B29" s="7" t="s">
        <v>15</v>
      </c>
      <c r="C29" s="9"/>
      <c r="D29" s="9"/>
    </row>
    <row r="30" spans="2:6" x14ac:dyDescent="0.2">
      <c r="B30" s="7" t="s">
        <v>16</v>
      </c>
      <c r="C30" s="9"/>
      <c r="D30" s="9"/>
    </row>
    <row r="31" spans="2:6" ht="15" x14ac:dyDescent="0.25">
      <c r="B31" s="14" t="s">
        <v>17</v>
      </c>
      <c r="C31" s="15">
        <f>SUM(C6:C30)</f>
        <v>1002.3638696257448</v>
      </c>
      <c r="D31" s="15">
        <f>SUM(D6:D30)</f>
        <v>1004</v>
      </c>
    </row>
    <row r="32" spans="2:6" x14ac:dyDescent="0.2">
      <c r="B32" s="7"/>
      <c r="C32" s="9"/>
      <c r="D32" s="9"/>
    </row>
    <row r="33" spans="2:4" ht="15" x14ac:dyDescent="0.25">
      <c r="B33" s="14" t="s">
        <v>18</v>
      </c>
      <c r="C33" s="9"/>
      <c r="D33" s="9"/>
    </row>
    <row r="34" spans="2:4" ht="38.25" x14ac:dyDescent="0.2">
      <c r="B34" s="7" t="s">
        <v>19</v>
      </c>
      <c r="C34" s="16">
        <f>(C14+C19+C20+C21+C22+C23+C24+C25+C26+C30)/C37</f>
        <v>7.4888090779552544E-4</v>
      </c>
      <c r="D34" s="16">
        <f>(D14+D19+D20+D21+D22+D23+D24+D25+D26+D30)/D37</f>
        <v>7.5140851526185831E-4</v>
      </c>
    </row>
    <row r="35" spans="2:4" ht="25.5" x14ac:dyDescent="0.2">
      <c r="B35" s="7" t="s">
        <v>20</v>
      </c>
      <c r="C35" s="16">
        <f>C31/C37</f>
        <v>1.5063695438587753E-3</v>
      </c>
      <c r="D35" s="16">
        <f>D31/D37</f>
        <v>1.5088282986458117E-3</v>
      </c>
    </row>
    <row r="36" spans="2:4" x14ac:dyDescent="0.2">
      <c r="B36" s="7"/>
      <c r="C36" s="9"/>
      <c r="D36" s="9"/>
    </row>
    <row r="37" spans="2:4" ht="15" x14ac:dyDescent="0.25">
      <c r="B37" s="14" t="s">
        <v>21</v>
      </c>
      <c r="C37" s="15">
        <v>665416.978</v>
      </c>
      <c r="D37" s="15">
        <v>665417</v>
      </c>
    </row>
    <row r="40" spans="2:4" x14ac:dyDescent="0.2">
      <c r="B40" t="s">
        <v>58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rightToLeft="1" workbookViewId="0"/>
  </sheetViews>
  <sheetFormatPr defaultRowHeight="14.25" x14ac:dyDescent="0.2"/>
  <cols>
    <col min="2" max="2" width="58.125" customWidth="1"/>
    <col min="3" max="3" width="10.875" hidden="1" customWidth="1"/>
    <col min="4" max="4" width="10.875" customWidth="1"/>
  </cols>
  <sheetData>
    <row r="1" spans="1:5" ht="15" x14ac:dyDescent="0.25">
      <c r="A1" s="18" t="s">
        <v>71</v>
      </c>
    </row>
    <row r="2" spans="1:5" ht="15" x14ac:dyDescent="0.25">
      <c r="B2" s="1" t="s">
        <v>73</v>
      </c>
    </row>
    <row r="3" spans="1:5" ht="15" x14ac:dyDescent="0.25">
      <c r="E3" s="1"/>
    </row>
    <row r="4" spans="1:5" ht="15" x14ac:dyDescent="0.2">
      <c r="B4" s="4"/>
      <c r="C4" s="10" t="s">
        <v>65</v>
      </c>
      <c r="D4" s="10" t="s">
        <v>65</v>
      </c>
    </row>
    <row r="5" spans="1:5" ht="15.75" x14ac:dyDescent="0.2">
      <c r="B5" s="3" t="s">
        <v>22</v>
      </c>
      <c r="C5" s="9"/>
      <c r="D5" s="9"/>
    </row>
    <row r="6" spans="1:5" x14ac:dyDescent="0.2">
      <c r="B6" s="4" t="s">
        <v>23</v>
      </c>
      <c r="C6" s="9"/>
      <c r="D6" s="9"/>
    </row>
    <row r="7" spans="1:5" x14ac:dyDescent="0.2">
      <c r="B7" s="4" t="s">
        <v>24</v>
      </c>
      <c r="C7" s="9"/>
      <c r="D7" s="9"/>
    </row>
    <row r="8" spans="1:5" x14ac:dyDescent="0.2">
      <c r="B8" s="5" t="s">
        <v>52</v>
      </c>
      <c r="C8" s="11">
        <v>392.05008831711297</v>
      </c>
      <c r="D8" s="11">
        <v>392</v>
      </c>
    </row>
    <row r="9" spans="1:5" x14ac:dyDescent="0.2">
      <c r="B9" s="5" t="s">
        <v>53</v>
      </c>
      <c r="C9" s="11">
        <v>19.683129607198616</v>
      </c>
      <c r="D9" s="11">
        <v>20</v>
      </c>
    </row>
    <row r="10" spans="1:5" x14ac:dyDescent="0.2">
      <c r="B10" s="5" t="s">
        <v>54</v>
      </c>
      <c r="C10" s="11">
        <v>29.128916388956714</v>
      </c>
      <c r="D10" s="11">
        <v>29</v>
      </c>
    </row>
    <row r="11" spans="1:5" x14ac:dyDescent="0.2">
      <c r="B11" s="5" t="s">
        <v>75</v>
      </c>
      <c r="C11" s="11">
        <v>28.267384765281349</v>
      </c>
      <c r="D11" s="11">
        <v>28</v>
      </c>
    </row>
    <row r="12" spans="1:5" x14ac:dyDescent="0.2">
      <c r="B12" s="5" t="s">
        <v>55</v>
      </c>
      <c r="C12" s="11">
        <v>0.75196000000000007</v>
      </c>
      <c r="D12" s="11">
        <v>1</v>
      </c>
    </row>
    <row r="13" spans="1:5" ht="15.75" x14ac:dyDescent="0.2">
      <c r="B13" s="3" t="s">
        <v>25</v>
      </c>
      <c r="C13" s="11">
        <f>SUM(C8:C12)</f>
        <v>469.88147907854966</v>
      </c>
      <c r="D13" s="11">
        <f>SUM(D8:D12)</f>
        <v>470</v>
      </c>
    </row>
    <row r="14" spans="1:5" x14ac:dyDescent="0.2">
      <c r="B14" s="4"/>
      <c r="C14" s="13"/>
      <c r="D14" s="13"/>
    </row>
    <row r="15" spans="1:5" ht="15.75" x14ac:dyDescent="0.2">
      <c r="B15" s="3" t="s">
        <v>26</v>
      </c>
      <c r="C15" s="13"/>
      <c r="D15" s="13"/>
    </row>
    <row r="16" spans="1:5" x14ac:dyDescent="0.2">
      <c r="B16" s="4" t="s">
        <v>23</v>
      </c>
      <c r="C16" s="13"/>
      <c r="D16" s="13"/>
    </row>
    <row r="17" spans="2:4" x14ac:dyDescent="0.2">
      <c r="B17" s="4" t="s">
        <v>24</v>
      </c>
      <c r="C17" s="13"/>
      <c r="D17" s="13"/>
    </row>
    <row r="18" spans="2:4" x14ac:dyDescent="0.2">
      <c r="B18" s="5" t="s">
        <v>52</v>
      </c>
      <c r="C18" s="11">
        <v>34.121079999999999</v>
      </c>
      <c r="D18" s="11">
        <v>34</v>
      </c>
    </row>
    <row r="19" spans="2:4" x14ac:dyDescent="0.2">
      <c r="B19" s="5" t="s">
        <v>55</v>
      </c>
      <c r="C19" s="11">
        <v>4.3240000000000001E-2</v>
      </c>
      <c r="D19" s="11">
        <v>0</v>
      </c>
    </row>
    <row r="20" spans="2:4" ht="15.75" x14ac:dyDescent="0.2">
      <c r="B20" s="3" t="s">
        <v>27</v>
      </c>
      <c r="C20" s="11">
        <f>SUM(C18:C19)</f>
        <v>34.164319999999996</v>
      </c>
      <c r="D20" s="11">
        <f>SUM(D18:D19)</f>
        <v>34</v>
      </c>
    </row>
    <row r="21" spans="2:4" x14ac:dyDescent="0.2">
      <c r="B21" s="4"/>
      <c r="C21" s="13"/>
      <c r="D21" s="13"/>
    </row>
    <row r="22" spans="2:4" ht="15.75" x14ac:dyDescent="0.2">
      <c r="B22" s="3" t="s">
        <v>28</v>
      </c>
      <c r="C22" s="13"/>
      <c r="D22" s="13"/>
    </row>
    <row r="23" spans="2:4" x14ac:dyDescent="0.2">
      <c r="B23" s="5" t="s">
        <v>52</v>
      </c>
      <c r="C23" s="11">
        <v>5.2999999999999999E-2</v>
      </c>
      <c r="D23" s="11">
        <v>0</v>
      </c>
    </row>
    <row r="24" spans="2:4" ht="15.75" x14ac:dyDescent="0.2">
      <c r="B24" s="3" t="s">
        <v>29</v>
      </c>
      <c r="C24" s="11">
        <v>2.7E-2</v>
      </c>
      <c r="D24" s="11">
        <f>SUM(D23)</f>
        <v>0</v>
      </c>
    </row>
    <row r="25" spans="2:4" ht="15.75" x14ac:dyDescent="0.2">
      <c r="B25" s="3"/>
      <c r="C25" s="13"/>
      <c r="D25" s="13"/>
    </row>
    <row r="26" spans="2:4" ht="15.75" x14ac:dyDescent="0.2">
      <c r="B26" s="3" t="s">
        <v>30</v>
      </c>
      <c r="C26" s="13"/>
      <c r="D26" s="13"/>
    </row>
    <row r="27" spans="2:4" ht="15.75" x14ac:dyDescent="0.2">
      <c r="B27" s="3" t="s">
        <v>31</v>
      </c>
      <c r="C27" s="13"/>
      <c r="D27" s="13"/>
    </row>
    <row r="28" spans="2:4" ht="15.75" x14ac:dyDescent="0.2">
      <c r="B28" s="3"/>
      <c r="C28" s="13"/>
      <c r="D28" s="13"/>
    </row>
    <row r="29" spans="2:4" ht="15.75" x14ac:dyDescent="0.2">
      <c r="B29" s="3" t="s">
        <v>32</v>
      </c>
      <c r="C29" s="13"/>
      <c r="D29" s="13"/>
    </row>
    <row r="30" spans="2:4" ht="15.75" x14ac:dyDescent="0.2">
      <c r="B30" s="3" t="s">
        <v>36</v>
      </c>
      <c r="C30" s="13"/>
      <c r="D30" s="13"/>
    </row>
    <row r="31" spans="2:4" ht="15.75" x14ac:dyDescent="0.2">
      <c r="B31" s="3"/>
      <c r="C31" s="13"/>
      <c r="D31" s="13"/>
    </row>
    <row r="32" spans="2:4" ht="15.75" x14ac:dyDescent="0.2">
      <c r="B32" s="3" t="s">
        <v>33</v>
      </c>
      <c r="C32" s="13"/>
      <c r="D32" s="13"/>
    </row>
    <row r="33" spans="2:4" ht="15.75" x14ac:dyDescent="0.2">
      <c r="B33" s="3" t="s">
        <v>37</v>
      </c>
      <c r="C33" s="13"/>
      <c r="D33" s="13"/>
    </row>
    <row r="34" spans="2:4" ht="15.75" x14ac:dyDescent="0.2">
      <c r="B34" s="3" t="s">
        <v>34</v>
      </c>
      <c r="C34" s="11">
        <f>C24+C20+C13</f>
        <v>504.07279907854968</v>
      </c>
      <c r="D34" s="11">
        <f>D24+D20+D13</f>
        <v>504</v>
      </c>
    </row>
    <row r="35" spans="2:4" ht="15.75" x14ac:dyDescent="0.2">
      <c r="B35" s="3" t="s">
        <v>35</v>
      </c>
      <c r="C35" s="12">
        <v>665416.978</v>
      </c>
      <c r="D35" s="15">
        <v>665417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rightToLeft="1" tabSelected="1" workbookViewId="0">
      <selection activeCell="G30" sqref="G30"/>
    </sheetView>
  </sheetViews>
  <sheetFormatPr defaultRowHeight="14.25" x14ac:dyDescent="0.2"/>
  <cols>
    <col min="2" max="2" width="38.5" customWidth="1"/>
    <col min="3" max="3" width="10.875" hidden="1" customWidth="1"/>
    <col min="4" max="4" width="10.75" customWidth="1"/>
    <col min="7" max="7" width="10.875" bestFit="1" customWidth="1"/>
  </cols>
  <sheetData>
    <row r="1" spans="1:4" ht="15" x14ac:dyDescent="0.25">
      <c r="A1" s="18" t="s">
        <v>71</v>
      </c>
      <c r="C1" s="1"/>
    </row>
    <row r="2" spans="1:4" ht="15" x14ac:dyDescent="0.25">
      <c r="B2" s="1" t="s">
        <v>74</v>
      </c>
      <c r="C2" s="1"/>
    </row>
    <row r="4" spans="1:4" ht="15" x14ac:dyDescent="0.2">
      <c r="B4" s="4"/>
      <c r="C4" s="10" t="s">
        <v>65</v>
      </c>
      <c r="D4" s="10" t="s">
        <v>65</v>
      </c>
    </row>
    <row r="5" spans="1:4" ht="15.75" x14ac:dyDescent="0.2">
      <c r="B5" s="3" t="s">
        <v>38</v>
      </c>
      <c r="C5" s="9"/>
      <c r="D5" s="9"/>
    </row>
    <row r="6" spans="1:4" ht="15.75" x14ac:dyDescent="0.2">
      <c r="B6" s="3" t="s">
        <v>39</v>
      </c>
      <c r="C6" s="9"/>
      <c r="D6" s="9"/>
    </row>
    <row r="7" spans="1:4" ht="15.75" x14ac:dyDescent="0.2">
      <c r="B7" s="3"/>
      <c r="C7" s="9"/>
      <c r="D7" s="9"/>
    </row>
    <row r="8" spans="1:4" ht="15.75" x14ac:dyDescent="0.2">
      <c r="B8" s="3" t="s">
        <v>40</v>
      </c>
      <c r="C8" s="9"/>
      <c r="D8" s="9"/>
    </row>
    <row r="9" spans="1:4" ht="15.75" x14ac:dyDescent="0.2">
      <c r="B9" s="3" t="s">
        <v>56</v>
      </c>
      <c r="C9" s="9"/>
      <c r="D9" s="9"/>
    </row>
    <row r="10" spans="1:4" ht="15.75" x14ac:dyDescent="0.2">
      <c r="B10" s="3"/>
      <c r="C10" s="9"/>
      <c r="D10" s="9"/>
    </row>
    <row r="11" spans="1:4" ht="15.75" x14ac:dyDescent="0.2">
      <c r="B11" s="3" t="s">
        <v>41</v>
      </c>
      <c r="C11" s="9"/>
      <c r="D11" s="9"/>
    </row>
    <row r="12" spans="1:4" ht="15.75" x14ac:dyDescent="0.2">
      <c r="B12" s="3" t="s">
        <v>42</v>
      </c>
      <c r="C12" s="9"/>
      <c r="D12" s="9"/>
    </row>
    <row r="13" spans="1:4" ht="15.75" x14ac:dyDescent="0.2">
      <c r="B13" s="3"/>
      <c r="C13" s="9"/>
      <c r="D13" s="9"/>
    </row>
    <row r="14" spans="1:4" ht="15.75" x14ac:dyDescent="0.2">
      <c r="B14" s="3" t="s">
        <v>43</v>
      </c>
      <c r="C14" s="9"/>
      <c r="D14" s="9"/>
    </row>
    <row r="15" spans="1:4" ht="15.75" x14ac:dyDescent="0.2">
      <c r="B15" s="3" t="s">
        <v>44</v>
      </c>
      <c r="C15" s="9"/>
      <c r="D15" s="9"/>
    </row>
    <row r="16" spans="1:4" ht="15.75" x14ac:dyDescent="0.2">
      <c r="B16" s="3" t="s">
        <v>45</v>
      </c>
      <c r="C16" s="9"/>
      <c r="D16" s="9"/>
    </row>
    <row r="17" spans="2:7" x14ac:dyDescent="0.2">
      <c r="B17" s="5" t="s">
        <v>59</v>
      </c>
      <c r="C17" s="11">
        <v>51.683833108916268</v>
      </c>
      <c r="D17" s="11">
        <v>52</v>
      </c>
    </row>
    <row r="18" spans="2:7" ht="15.75" x14ac:dyDescent="0.2">
      <c r="B18" s="3" t="s">
        <v>46</v>
      </c>
      <c r="C18" s="11">
        <f>SUM(C17)</f>
        <v>51.683833108916268</v>
      </c>
      <c r="D18" s="11">
        <f>SUM(D17)</f>
        <v>52</v>
      </c>
    </row>
    <row r="19" spans="2:7" ht="15.75" x14ac:dyDescent="0.2">
      <c r="B19" s="3"/>
      <c r="C19" s="11"/>
      <c r="D19" s="11"/>
    </row>
    <row r="20" spans="2:7" ht="15.75" x14ac:dyDescent="0.2">
      <c r="B20" s="3" t="s">
        <v>47</v>
      </c>
      <c r="C20" s="9"/>
      <c r="D20" s="9"/>
    </row>
    <row r="21" spans="2:7" ht="15.75" x14ac:dyDescent="0.2">
      <c r="B21" s="3" t="s">
        <v>48</v>
      </c>
      <c r="C21" s="9"/>
      <c r="D21" s="9"/>
    </row>
    <row r="22" spans="2:7" x14ac:dyDescent="0.2">
      <c r="B22" s="5" t="s">
        <v>57</v>
      </c>
      <c r="C22" s="11">
        <v>6.5297791473862983</v>
      </c>
      <c r="D22" s="11">
        <v>7</v>
      </c>
    </row>
    <row r="23" spans="2:7" ht="15.75" x14ac:dyDescent="0.2">
      <c r="B23" s="3" t="s">
        <v>49</v>
      </c>
      <c r="C23" s="9"/>
      <c r="D23" s="9"/>
    </row>
    <row r="24" spans="2:7" x14ac:dyDescent="0.2">
      <c r="B24" s="5" t="s">
        <v>60</v>
      </c>
      <c r="C24" s="11">
        <v>220.34375056878559</v>
      </c>
      <c r="D24" s="11">
        <v>220</v>
      </c>
      <c r="G24" s="20"/>
    </row>
    <row r="25" spans="2:7" x14ac:dyDescent="0.2">
      <c r="B25" s="5" t="s">
        <v>61</v>
      </c>
      <c r="C25" s="11">
        <v>118.52342269048403</v>
      </c>
      <c r="D25" s="11">
        <v>119</v>
      </c>
      <c r="G25" s="20"/>
    </row>
    <row r="26" spans="2:7" x14ac:dyDescent="0.2">
      <c r="B26" s="5" t="s">
        <v>62</v>
      </c>
      <c r="C26" s="11">
        <v>28.668552211233507</v>
      </c>
      <c r="D26" s="11">
        <v>29</v>
      </c>
      <c r="G26" s="20"/>
    </row>
    <row r="27" spans="2:7" x14ac:dyDescent="0.2">
      <c r="B27" s="5" t="s">
        <v>63</v>
      </c>
      <c r="C27" s="11">
        <v>25.972808352169928</v>
      </c>
      <c r="D27" s="11">
        <v>26</v>
      </c>
      <c r="G27" s="20"/>
    </row>
    <row r="28" spans="2:7" x14ac:dyDescent="0.2">
      <c r="B28" s="5" t="s">
        <v>64</v>
      </c>
      <c r="C28" s="11">
        <v>37.01742717520743</v>
      </c>
      <c r="D28" s="11">
        <v>37</v>
      </c>
      <c r="G28" s="20"/>
    </row>
    <row r="29" spans="2:7" x14ac:dyDescent="0.2">
      <c r="B29" s="5" t="s">
        <v>55</v>
      </c>
      <c r="C29" s="11">
        <v>9.5254972930120996</v>
      </c>
      <c r="D29" s="11">
        <v>10</v>
      </c>
      <c r="G29" s="21"/>
    </row>
    <row r="30" spans="2:7" ht="15.75" x14ac:dyDescent="0.2">
      <c r="B30" s="3" t="s">
        <v>50</v>
      </c>
      <c r="C30" s="11">
        <f>SUM(C22:C29)</f>
        <v>446.58123743827895</v>
      </c>
      <c r="D30" s="11">
        <f>SUM(D22:D29)</f>
        <v>448</v>
      </c>
      <c r="G30" s="19"/>
    </row>
    <row r="31" spans="2:7" ht="15.75" x14ac:dyDescent="0.2">
      <c r="B31" s="3"/>
      <c r="C31" s="9"/>
      <c r="D31" s="9"/>
    </row>
    <row r="32" spans="2:7" ht="15.75" x14ac:dyDescent="0.2">
      <c r="B32" s="3" t="s">
        <v>51</v>
      </c>
      <c r="C32" s="11">
        <f>C30+C18</f>
        <v>498.26507054719519</v>
      </c>
      <c r="D32" s="11">
        <f>D30+D18</f>
        <v>500</v>
      </c>
    </row>
    <row r="33" spans="2:4" ht="15.75" x14ac:dyDescent="0.2">
      <c r="B33" s="3" t="s">
        <v>35</v>
      </c>
      <c r="C33" s="12">
        <v>665416.978</v>
      </c>
      <c r="D33" s="15">
        <v>665417</v>
      </c>
    </row>
    <row r="41" spans="2:4" x14ac:dyDescent="0.2">
      <c r="C41" s="6"/>
      <c r="D41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נספח 1</vt:lpstr>
      <vt:lpstr>נספח 2</vt:lpstr>
      <vt:lpstr>נספח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zvika</dc:creator>
  <cp:lastModifiedBy>שרה פריאנטה</cp:lastModifiedBy>
  <dcterms:created xsi:type="dcterms:W3CDTF">2015-08-10T08:00:30Z</dcterms:created>
  <dcterms:modified xsi:type="dcterms:W3CDTF">2017-04-30T06:39:56Z</dcterms:modified>
</cp:coreProperties>
</file>